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a\Documents\Javna naročila\2017\Gradnje\Trebež - II. faza\Objava\"/>
    </mc:Choice>
  </mc:AlternateContent>
  <bookViews>
    <workbookView xWindow="120" yWindow="105" windowWidth="9720" windowHeight="7320"/>
  </bookViews>
  <sheets>
    <sheet name="VODOVOD 2" sheetId="1" r:id="rId1"/>
    <sheet name="VODOVOD 3" sheetId="7" r:id="rId2"/>
    <sheet name="REKAPITULACIJA" sheetId="4" r:id="rId3"/>
  </sheets>
  <calcPr calcId="152511"/>
</workbook>
</file>

<file path=xl/calcChain.xml><?xml version="1.0" encoding="utf-8"?>
<calcChain xmlns="http://schemas.openxmlformats.org/spreadsheetml/2006/main">
  <c r="F46" i="1" l="1"/>
  <c r="F19" i="1"/>
  <c r="F15" i="1"/>
  <c r="F123" i="7"/>
  <c r="F112" i="7"/>
  <c r="F110" i="7"/>
  <c r="F108" i="7"/>
  <c r="F107" i="7"/>
  <c r="F106" i="7"/>
  <c r="F103" i="7"/>
  <c r="F101" i="7"/>
  <c r="F99" i="7"/>
  <c r="F97" i="7"/>
  <c r="F95" i="7"/>
  <c r="F93" i="7"/>
  <c r="F91" i="7"/>
  <c r="F90" i="7"/>
  <c r="F87" i="7"/>
  <c r="F120" i="7"/>
  <c r="F118" i="7"/>
  <c r="F116" i="7"/>
  <c r="F114" i="7"/>
  <c r="F80" i="7"/>
  <c r="F78" i="7"/>
  <c r="F76" i="7"/>
  <c r="F74" i="7"/>
  <c r="F70" i="7"/>
  <c r="F68" i="7"/>
  <c r="F66" i="7"/>
  <c r="F64" i="7"/>
  <c r="F62" i="7"/>
  <c r="F58" i="7"/>
  <c r="F56" i="7"/>
  <c r="F54" i="7"/>
  <c r="F45" i="7"/>
  <c r="F43" i="7"/>
  <c r="F41" i="7"/>
  <c r="F39" i="7"/>
  <c r="F47" i="7" s="1"/>
  <c r="F140" i="7" s="1"/>
  <c r="F33" i="7"/>
  <c r="F31" i="7"/>
  <c r="F29" i="7"/>
  <c r="F27" i="7"/>
  <c r="F25" i="7"/>
  <c r="F23" i="7"/>
  <c r="F21" i="7"/>
  <c r="F19" i="7"/>
  <c r="F17" i="7"/>
  <c r="F15" i="7"/>
  <c r="F11" i="7"/>
  <c r="F9" i="7"/>
  <c r="F7" i="7"/>
  <c r="F5" i="7"/>
  <c r="F37" i="1"/>
  <c r="F33" i="1"/>
  <c r="F31" i="1"/>
  <c r="F27" i="1"/>
  <c r="F25" i="1"/>
  <c r="F13" i="1"/>
  <c r="F11" i="1"/>
  <c r="F9" i="1"/>
  <c r="F5" i="1"/>
  <c r="F21" i="1" s="1"/>
  <c r="F57" i="1" s="1"/>
  <c r="D52" i="7"/>
  <c r="F52" i="7"/>
  <c r="F49" i="1"/>
  <c r="D29" i="1"/>
  <c r="F29" i="1"/>
  <c r="D72" i="7"/>
  <c r="F72" i="7"/>
  <c r="D35" i="1"/>
  <c r="F35" i="1"/>
  <c r="F39" i="1"/>
  <c r="F59" i="1" s="1"/>
  <c r="E10" i="4" s="1"/>
  <c r="F51" i="1"/>
  <c r="F61" i="1" s="1"/>
  <c r="E12" i="4" s="1"/>
  <c r="D87" i="7"/>
  <c r="E125" i="7" l="1"/>
  <c r="F125" i="7" s="1"/>
  <c r="F127" i="7" s="1"/>
  <c r="F144" i="7" s="1"/>
  <c r="F12" i="4" s="1"/>
  <c r="G12" i="4" s="1"/>
  <c r="E82" i="7"/>
  <c r="F82" i="7" s="1"/>
  <c r="F84" i="7" s="1"/>
  <c r="F142" i="7" s="1"/>
  <c r="F10" i="4" s="1"/>
  <c r="G10" i="4" s="1"/>
  <c r="F8" i="4"/>
  <c r="E8" i="4"/>
  <c r="F64" i="1"/>
  <c r="F147" i="7" l="1"/>
  <c r="F15" i="4"/>
  <c r="F17" i="4" s="1"/>
  <c r="F19" i="4" s="1"/>
  <c r="E15" i="4"/>
  <c r="G8" i="4"/>
  <c r="G15" i="4" l="1"/>
  <c r="E17" i="4"/>
  <c r="E19" i="4" s="1"/>
  <c r="G17" i="4" l="1"/>
  <c r="G19" i="4" s="1"/>
</calcChain>
</file>

<file path=xl/sharedStrings.xml><?xml version="1.0" encoding="utf-8"?>
<sst xmlns="http://schemas.openxmlformats.org/spreadsheetml/2006/main" count="265" uniqueCount="154">
  <si>
    <t>1.</t>
  </si>
  <si>
    <t>CEVNI MATERIAL</t>
  </si>
  <si>
    <t>1.1.</t>
  </si>
  <si>
    <t>CEVI</t>
  </si>
  <si>
    <t>1.1.1.</t>
  </si>
  <si>
    <t>m1</t>
  </si>
  <si>
    <t>1.2.</t>
  </si>
  <si>
    <t>FAZONSKI KOSI</t>
  </si>
  <si>
    <t>1.2.1.</t>
  </si>
  <si>
    <t>kos</t>
  </si>
  <si>
    <t>1.2.2.</t>
  </si>
  <si>
    <t>1.2.4.</t>
  </si>
  <si>
    <t>1.2.5.</t>
  </si>
  <si>
    <t>1.2.8.</t>
  </si>
  <si>
    <t>1.2.13.</t>
  </si>
  <si>
    <t>1.3.</t>
  </si>
  <si>
    <t>ARMATURE</t>
  </si>
  <si>
    <t>2.</t>
  </si>
  <si>
    <t>MONTAŽNA DELA</t>
  </si>
  <si>
    <t>2.1.</t>
  </si>
  <si>
    <t>Prenos in spuščanje fazonov in armatur do teže 100 kg/kom</t>
  </si>
  <si>
    <t>2.3.</t>
  </si>
  <si>
    <t>2.4.</t>
  </si>
  <si>
    <t>2.5.</t>
  </si>
  <si>
    <t>2.6.</t>
  </si>
  <si>
    <t>2.7.</t>
  </si>
  <si>
    <t>2.8.</t>
  </si>
  <si>
    <t>Montaža ovalnih zasunov z vgradbeno garnituro</t>
  </si>
  <si>
    <r>
      <t xml:space="preserve">f </t>
    </r>
    <r>
      <rPr>
        <sz val="11"/>
        <rFont val="Arial"/>
        <family val="2"/>
        <charset val="238"/>
      </rPr>
      <t>80 mm</t>
    </r>
  </si>
  <si>
    <t>2.9.</t>
  </si>
  <si>
    <t>2.10.</t>
  </si>
  <si>
    <t>Tlačni preizkus</t>
  </si>
  <si>
    <t>Dezinfekcija cevovoda</t>
  </si>
  <si>
    <t>Postavitev oznak na jaške in zasune</t>
  </si>
  <si>
    <t>Razna nepredvidena dela, ki bodo nastala iz objektivnih vzrokov (10%)</t>
  </si>
  <si>
    <t>ocena</t>
  </si>
  <si>
    <t>3.</t>
  </si>
  <si>
    <t>GRADBENA DELA</t>
  </si>
  <si>
    <t>3.1.</t>
  </si>
  <si>
    <t>Zakoličba projektiranih osi in zaščita točk</t>
  </si>
  <si>
    <t>3.2.</t>
  </si>
  <si>
    <t>m3</t>
  </si>
  <si>
    <t>3.3.</t>
  </si>
  <si>
    <t>3.4.</t>
  </si>
  <si>
    <t>Kompletna izdelava posteljice iz 2x sejanega peska v debelini 10 cm.</t>
  </si>
  <si>
    <t>m2</t>
  </si>
  <si>
    <t>3.5.</t>
  </si>
  <si>
    <t>3.6.</t>
  </si>
  <si>
    <t>3.7.</t>
  </si>
  <si>
    <t>3.9.</t>
  </si>
  <si>
    <t>3.10.</t>
  </si>
  <si>
    <t>Kompletna izdelava betonskih blokov za sidranje cevi z objemkami in podložno gumo</t>
  </si>
  <si>
    <t>kom</t>
  </si>
  <si>
    <t xml:space="preserve">CEVNI MATERIAL </t>
  </si>
  <si>
    <t xml:space="preserve">REKAPITULACIJA </t>
  </si>
  <si>
    <t>SKUPAJ:</t>
  </si>
  <si>
    <t>1.3.5.</t>
  </si>
  <si>
    <t>VSE SKUPAJ</t>
  </si>
  <si>
    <r>
      <t xml:space="preserve">FF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 xml:space="preserve"> 80 mm, L= 400 mm</t>
    </r>
  </si>
  <si>
    <t>1.2.24.</t>
  </si>
  <si>
    <t>1.3.8.</t>
  </si>
  <si>
    <t>NTH 80-16-1.3</t>
  </si>
  <si>
    <t>PTH 80-16-1.3</t>
  </si>
  <si>
    <t>Montaža  hidrantov</t>
  </si>
  <si>
    <t>Zarezanje asfaltnega vozišča</t>
  </si>
  <si>
    <t>1.2.11.</t>
  </si>
  <si>
    <t>1.2.18.</t>
  </si>
  <si>
    <t>1.3.6.</t>
  </si>
  <si>
    <t>3.13.</t>
  </si>
  <si>
    <t>3.14.</t>
  </si>
  <si>
    <t>1.2.29.</t>
  </si>
  <si>
    <t>CevPEHD DN 63/12.5</t>
  </si>
  <si>
    <t>1.1.3.</t>
  </si>
  <si>
    <t>1.1.4.</t>
  </si>
  <si>
    <r>
      <t xml:space="preserve">EU kos 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 xml:space="preserve"> 100 mm, VRS</t>
    </r>
  </si>
  <si>
    <r>
      <t xml:space="preserve">T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 xml:space="preserve"> 100/80 mm</t>
    </r>
  </si>
  <si>
    <r>
      <t xml:space="preserve">N 90°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>80 mm</t>
    </r>
  </si>
  <si>
    <r>
      <t xml:space="preserve">EV zasun 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>80 mm z vgradbeno garnituro in varovalno cestno kapo</t>
    </r>
  </si>
  <si>
    <t>Polaganje in stikovanje cevi PEHD DN 32/12.5</t>
  </si>
  <si>
    <r>
      <t xml:space="preserve">Cev NL (LTŽ-DUKTIL)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 xml:space="preserve"> 100 mm</t>
    </r>
  </si>
  <si>
    <t>Montaža hišnih priključkov</t>
  </si>
  <si>
    <t>1.2.37.</t>
  </si>
  <si>
    <t>1.2.38.</t>
  </si>
  <si>
    <t>2.11.</t>
  </si>
  <si>
    <t>2.12.</t>
  </si>
  <si>
    <t>2.13.</t>
  </si>
  <si>
    <t>2.14.</t>
  </si>
  <si>
    <t>2.15.</t>
  </si>
  <si>
    <t>2.16.</t>
  </si>
  <si>
    <t>Nabava, dobava in vgraditev PVC zaščitnega traku modre barve z napisom "VODOVOD".</t>
  </si>
  <si>
    <t>CevPEHD DN 32/12.5</t>
  </si>
  <si>
    <t>Izdelava zasipa cevi s separacijo granulacija 0 do 16 mm v debelini vsaj 15 cm nad temenom cevi</t>
  </si>
  <si>
    <r>
      <t xml:space="preserve">X slepa prirobnica° </t>
    </r>
    <r>
      <rPr>
        <sz val="11"/>
        <rFont val="Symbol"/>
        <family val="1"/>
        <charset val="2"/>
      </rPr>
      <t xml:space="preserve">f  </t>
    </r>
    <r>
      <rPr>
        <sz val="11"/>
        <rFont val="Arial"/>
        <family val="2"/>
        <charset val="238"/>
      </rPr>
      <t>100 mm</t>
    </r>
  </si>
  <si>
    <t>Izdelava provizorijev za čas ko bodo demontirani obstoječi cevovodi. Provizoriji bodo izvedeni iz dveh vzporednih cevi PEHD DN 125/12.5. Provizoriji bodo položeni prosto po terenu, ob območju gradbišča.</t>
  </si>
  <si>
    <t>SKUPAJ</t>
  </si>
  <si>
    <t>Montaža fazonov na prirobnice</t>
  </si>
  <si>
    <r>
      <t xml:space="preserve">FFQ 90°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>100 mm</t>
    </r>
  </si>
  <si>
    <r>
      <t xml:space="preserve">UNIVERZALNA SPOJKA </t>
    </r>
    <r>
      <rPr>
        <sz val="11"/>
        <rFont val="Symbol"/>
        <family val="1"/>
        <charset val="2"/>
      </rPr>
      <t>f</t>
    </r>
    <r>
      <rPr>
        <sz val="11"/>
        <rFont val="Arial CE"/>
        <charset val="238"/>
      </rPr>
      <t xml:space="preserve"> 100 mm</t>
    </r>
  </si>
  <si>
    <t>Drobni in tesnilni material</t>
  </si>
  <si>
    <t>VODOVOD 2</t>
  </si>
  <si>
    <t>VODOVOD 3</t>
  </si>
  <si>
    <t>Hišni priključek z navrtnim zasunom za cev DN 200 s teleskopsko vgr. garnituro in varovalno cestno kapo z gumi tesnilom.</t>
  </si>
  <si>
    <r>
      <t xml:space="preserve">Cev NL (LTŽ-DUKTIL)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 xml:space="preserve"> 80 mm</t>
    </r>
  </si>
  <si>
    <r>
      <t xml:space="preserve">EU kos 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 xml:space="preserve"> 80 mm, VRS</t>
    </r>
  </si>
  <si>
    <r>
      <t xml:space="preserve">EU kos 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 xml:space="preserve"> 100 mm</t>
    </r>
  </si>
  <si>
    <r>
      <t xml:space="preserve">Cev NL (LTŽ-DUKTIL)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 xml:space="preserve"> 100 mm (ISOPAM)</t>
    </r>
  </si>
  <si>
    <r>
      <t xml:space="preserve">UNIVERZALNA SPOJKA  GF tip 3057 </t>
    </r>
    <r>
      <rPr>
        <sz val="11"/>
        <rFont val="Symbol"/>
        <family val="1"/>
        <charset val="2"/>
      </rPr>
      <t>f</t>
    </r>
    <r>
      <rPr>
        <sz val="11"/>
        <rFont val="Arial CE"/>
        <charset val="238"/>
      </rPr>
      <t xml:space="preserve"> 100 mm</t>
    </r>
  </si>
  <si>
    <r>
      <t xml:space="preserve">T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 xml:space="preserve"> 100/100 mm</t>
    </r>
  </si>
  <si>
    <r>
      <t xml:space="preserve">MMK 22,1/2°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>100 mm</t>
    </r>
  </si>
  <si>
    <t>Zračnik na DN 50 mm, privit v navrtan in privarjen priključek na cev DN 100 mm</t>
  </si>
  <si>
    <r>
      <t xml:space="preserve">FFK 11,1/4°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>100 mm</t>
    </r>
  </si>
  <si>
    <r>
      <t xml:space="preserve">MMK 11,1/4°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>100 mm,</t>
    </r>
  </si>
  <si>
    <t>2.2.</t>
  </si>
  <si>
    <t>3.8.</t>
  </si>
  <si>
    <r>
      <t xml:space="preserve">Polaganje in stikovanje cevi NL (LTŽ-DUKTIL)  </t>
    </r>
    <r>
      <rPr>
        <sz val="11"/>
        <rFont val="Symbol"/>
        <family val="1"/>
        <charset val="2"/>
      </rPr>
      <t xml:space="preserve">f </t>
    </r>
    <r>
      <rPr>
        <sz val="11"/>
        <rFont val="Arial"/>
        <family val="2"/>
        <charset val="238"/>
      </rPr>
      <t>100 mm</t>
    </r>
  </si>
  <si>
    <r>
      <t xml:space="preserve">Polaganje in stikovanje cevi NL (LTŽ-DUKTIL)  </t>
    </r>
    <r>
      <rPr>
        <sz val="11"/>
        <rFont val="Symbol"/>
        <family val="1"/>
        <charset val="2"/>
      </rPr>
      <t xml:space="preserve">f  </t>
    </r>
    <r>
      <rPr>
        <sz val="11"/>
        <rFont val="Arial"/>
        <family val="2"/>
        <charset val="238"/>
      </rPr>
      <t>80 mm</t>
    </r>
  </si>
  <si>
    <t>2.5.1.</t>
  </si>
  <si>
    <t>3.11.</t>
  </si>
  <si>
    <r>
      <t xml:space="preserve">Polaganje in stikovanje cevi NL (LTŽ-DUKTIL)  </t>
    </r>
    <r>
      <rPr>
        <sz val="11"/>
        <rFont val="Symbol"/>
        <family val="1"/>
        <charset val="2"/>
      </rPr>
      <t xml:space="preserve">f  </t>
    </r>
    <r>
      <rPr>
        <sz val="11"/>
        <rFont val="Arial"/>
        <family val="2"/>
        <charset val="238"/>
      </rPr>
      <t>100 mm, VRS, toplotno predizolirane.</t>
    </r>
  </si>
  <si>
    <t>Montaža zračnikov na izolirani cevi</t>
  </si>
  <si>
    <t>Premostitveni objekti upoštevani v načrtu kanalizacije!</t>
  </si>
  <si>
    <t>-</t>
  </si>
  <si>
    <t>3.17.</t>
  </si>
  <si>
    <t xml:space="preserve">DDV 22% </t>
  </si>
  <si>
    <t>komp</t>
  </si>
  <si>
    <t>Ročni izkop v zemljini III. ktg., ter odmet materiala vsaj 1.00 m od roba izkopa.</t>
  </si>
  <si>
    <t>Opomba : v ceni upoštevati PID za kompletno izvedena dela na vodovodu</t>
  </si>
  <si>
    <t>%</t>
  </si>
  <si>
    <r>
      <t xml:space="preserve">Izkop jarkov v zemljini V. ktg. širine 1.00 do 2.00 m in globine do 2.00 m </t>
    </r>
    <r>
      <rPr>
        <sz val="11"/>
        <color indexed="30"/>
        <rFont val="Arial CE"/>
        <charset val="238"/>
      </rPr>
      <t>z nakladanjem in odvozom na deponijo po izbiri izvajalca</t>
    </r>
    <r>
      <rPr>
        <sz val="11"/>
        <rFont val="Arial CE"/>
        <charset val="238"/>
      </rPr>
      <t>.</t>
    </r>
  </si>
  <si>
    <t>Dobava in polaganje  nosilne plasti asfalta AC22 base B50/70 A3 v deb 6cm</t>
  </si>
  <si>
    <t>Dobava in polaganje  obrabne plasti asfalta AC8 surf  B50/70 A3 v deb 4cm</t>
  </si>
  <si>
    <t>Zapora ceste in zavarovanje gradbišča v času gradnje z usmerjanjem prometa , kompletno z elaboratom zapore za ves čas gradnje</t>
  </si>
  <si>
    <t>Opomba : obračun 50% kanalizacija, 50% vodovod</t>
  </si>
  <si>
    <t>3.12.1.</t>
  </si>
  <si>
    <t>3.12.2.</t>
  </si>
  <si>
    <t>3.12.3.</t>
  </si>
  <si>
    <t>3.12.4.</t>
  </si>
  <si>
    <t>3.2.1.</t>
  </si>
  <si>
    <t>na deponijo po izbiri izvajalca</t>
  </si>
  <si>
    <t>3.2.2.</t>
  </si>
  <si>
    <t>na gradbiščno deponijo po izbiri izvajalca</t>
  </si>
  <si>
    <r>
      <t xml:space="preserve">Izkop jarkov v zemljini III. ktg. širine 1.00 do 2.00 m in globine do 2.00 m z </t>
    </r>
    <r>
      <rPr>
        <sz val="11"/>
        <color indexed="30"/>
        <rFont val="Arial CE"/>
        <charset val="238"/>
      </rPr>
      <t>z nakladanjem in odvozom</t>
    </r>
  </si>
  <si>
    <t xml:space="preserve">Zasipanje jarkov z izkopanim materialom v slojih po 30cm z nakladanjem na gradbiščni deponiji, dovozom in utrjevanjem            </t>
  </si>
  <si>
    <t xml:space="preserve">Grobo razprostiranje odvečnega materiala na deponiji vključno s stroški deponiranja            </t>
  </si>
  <si>
    <t>Izvedba križanja z obstoječim vodovodom.</t>
  </si>
  <si>
    <t>Izvedba križanja z NN elektrovodom in energetiko</t>
  </si>
  <si>
    <t>Izvedba križanja z TK in PTT vodom.</t>
  </si>
  <si>
    <t>3.9.1.</t>
  </si>
  <si>
    <t>3.9.2.</t>
  </si>
  <si>
    <t>3.9.3.</t>
  </si>
  <si>
    <t xml:space="preserve">Dodatna dela pri križanjih z obstoječimi komunalnimi napravami - ročni izkop v območju križanj, zavarovanje med gradnjo in pri zasipanju, zasip s suho mešanico                                                          </t>
  </si>
  <si>
    <t>Rušenje asfalta v deb 8-10cm z nakladanjem in odvozom materiala v deponijo po izbiri izvajalca vključno s stroški deponiranja</t>
  </si>
  <si>
    <r>
      <t xml:space="preserve">Izdelava nevezane nosilne plasti iz tamponskega drobljenca  TD </t>
    </r>
    <r>
      <rPr>
        <sz val="11"/>
        <color indexed="30"/>
        <rFont val="Arial CE"/>
        <charset val="238"/>
      </rPr>
      <t>0-22</t>
    </r>
    <r>
      <rPr>
        <sz val="11"/>
        <color indexed="30"/>
        <rFont val="Arial CE"/>
        <family val="2"/>
        <charset val="238"/>
      </rPr>
      <t xml:space="preserve"> pod voznimi in nevoznimi površinami v debelini 25 cm z vsemi fazami del (dobava, dovoz, planiranje ), ter utrjevanje do tlačne trdnosti Me </t>
    </r>
    <r>
      <rPr>
        <sz val="11"/>
        <color indexed="30"/>
        <rFont val="Calibri"/>
        <family val="2"/>
        <charset val="238"/>
      </rPr>
      <t>≥</t>
    </r>
    <r>
      <rPr>
        <sz val="11"/>
        <color indexed="30"/>
        <rFont val="Arial CE"/>
        <family val="2"/>
        <charset val="238"/>
      </rPr>
      <t xml:space="preserve"> 100 Mpa</t>
    </r>
  </si>
  <si>
    <t>Izdelava geodetskega posnetka in načrta PID v treh izvodih in digitalni obliki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</si>
</sst>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1" formatCode="_-* #,##0.00\ _S_I_T_-;\-* #,##0.00\ _S_I_T_-;_-* &quot;-&quot;??\ _S_I_T_-;_-@_-"/>
    <numFmt numFmtId="183" formatCode="#,##0.0"/>
  </numFmts>
  <fonts count="26" x14ac:knownFonts="1">
    <font>
      <sz val="10"/>
      <name val="Arial CE"/>
      <charset val="238"/>
    </font>
    <font>
      <sz val="10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b/>
      <sz val="11"/>
      <name val="Arial CE"/>
      <charset val="238"/>
    </font>
    <font>
      <sz val="11"/>
      <name val="Arial CE"/>
      <charset val="238"/>
    </font>
    <font>
      <sz val="11"/>
      <name val="Symbol"/>
      <family val="1"/>
      <charset val="2"/>
    </font>
    <font>
      <sz val="11"/>
      <name val="Arial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indexed="30"/>
      <name val="Arial CE"/>
      <charset val="238"/>
    </font>
    <font>
      <sz val="11"/>
      <color indexed="30"/>
      <name val="Arial CE"/>
      <family val="2"/>
      <charset val="238"/>
    </font>
    <font>
      <sz val="11"/>
      <color indexed="30"/>
      <name val="Calibri"/>
      <family val="2"/>
      <charset val="238"/>
    </font>
    <font>
      <sz val="11"/>
      <color indexed="12"/>
      <name val="Arial CE"/>
      <charset val="238"/>
    </font>
    <font>
      <sz val="11"/>
      <color indexed="12"/>
      <name val="Arial CE"/>
      <family val="2"/>
      <charset val="238"/>
    </font>
    <font>
      <sz val="11"/>
      <color indexed="56"/>
      <name val="Arial"/>
      <family val="2"/>
      <charset val="238"/>
    </font>
    <font>
      <sz val="11"/>
      <color indexed="56"/>
      <name val="Arial CE"/>
      <family val="2"/>
      <charset val="238"/>
    </font>
    <font>
      <b/>
      <sz val="12"/>
      <color theme="1"/>
      <name val="Arial"/>
      <family val="2"/>
      <charset val="238"/>
    </font>
    <font>
      <sz val="11"/>
      <color rgb="FF0070C0"/>
      <name val="Arial CE"/>
      <charset val="238"/>
    </font>
    <font>
      <sz val="11"/>
      <color rgb="FF0070C0"/>
      <name val="Arial CE"/>
      <family val="2"/>
      <charset val="238"/>
    </font>
    <font>
      <sz val="11"/>
      <color rgb="FF0070C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171" fontId="1" fillId="0" borderId="0" applyFont="0" applyFill="0" applyBorder="0" applyAlignment="0" applyProtection="0"/>
  </cellStyleXfs>
  <cellXfs count="97">
    <xf numFmtId="0" fontId="0" fillId="0" borderId="0" xfId="0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3" fontId="2" fillId="0" borderId="0" xfId="0" applyNumberFormat="1" applyFont="1" applyAlignment="1">
      <alignment wrapText="1"/>
    </xf>
    <xf numFmtId="16" fontId="2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horizontal="right" wrapText="1"/>
    </xf>
    <xf numFmtId="0" fontId="9" fillId="0" borderId="0" xfId="0" applyFont="1" applyAlignment="1">
      <alignment horizontal="right" wrapText="1"/>
    </xf>
    <xf numFmtId="14" fontId="5" fillId="0" borderId="0" xfId="0" applyNumberFormat="1" applyFont="1" applyAlignment="1">
      <alignment vertical="top" wrapText="1"/>
    </xf>
    <xf numFmtId="3" fontId="5" fillId="0" borderId="0" xfId="0" applyNumberFormat="1" applyFont="1" applyAlignment="1">
      <alignment wrapText="1"/>
    </xf>
    <xf numFmtId="0" fontId="5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3" fontId="4" fillId="0" borderId="0" xfId="0" applyNumberFormat="1" applyFont="1" applyAlignment="1">
      <alignment wrapText="1"/>
    </xf>
    <xf numFmtId="16" fontId="4" fillId="0" borderId="0" xfId="0" applyNumberFormat="1" applyFont="1" applyAlignment="1">
      <alignment vertical="top" wrapText="1"/>
    </xf>
    <xf numFmtId="16" fontId="5" fillId="0" borderId="0" xfId="0" applyNumberFormat="1" applyFont="1" applyAlignment="1">
      <alignment vertical="top"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wrapText="1"/>
    </xf>
    <xf numFmtId="0" fontId="12" fillId="0" borderId="0" xfId="0" applyFont="1"/>
    <xf numFmtId="0" fontId="11" fillId="0" borderId="0" xfId="0" applyFont="1" applyAlignment="1">
      <alignment horizontal="right" wrapText="1"/>
    </xf>
    <xf numFmtId="0" fontId="11" fillId="0" borderId="0" xfId="0" applyFont="1"/>
    <xf numFmtId="0" fontId="13" fillId="0" borderId="0" xfId="0" applyFont="1" applyAlignment="1">
      <alignment horizontal="right"/>
    </xf>
    <xf numFmtId="49" fontId="5" fillId="0" borderId="0" xfId="0" applyNumberFormat="1" applyFont="1" applyAlignment="1">
      <alignment vertical="top" wrapText="1"/>
    </xf>
    <xf numFmtId="16" fontId="4" fillId="0" borderId="0" xfId="0" applyNumberFormat="1" applyFont="1" applyFill="1" applyAlignment="1">
      <alignment vertical="top" wrapText="1"/>
    </xf>
    <xf numFmtId="0" fontId="4" fillId="0" borderId="0" xfId="0" applyFont="1" applyFill="1" applyAlignment="1">
      <alignment wrapText="1"/>
    </xf>
    <xf numFmtId="0" fontId="8" fillId="0" borderId="0" xfId="0" applyFont="1" applyFill="1" applyAlignment="1">
      <alignment horizontal="right" wrapText="1"/>
    </xf>
    <xf numFmtId="3" fontId="4" fillId="0" borderId="0" xfId="0" applyNumberFormat="1" applyFont="1" applyFill="1" applyAlignment="1">
      <alignment wrapText="1"/>
    </xf>
    <xf numFmtId="0" fontId="5" fillId="0" borderId="0" xfId="0" applyFont="1" applyFill="1" applyAlignment="1">
      <alignment vertical="top" wrapText="1"/>
    </xf>
    <xf numFmtId="0" fontId="5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3" fontId="5" fillId="0" borderId="0" xfId="0" applyNumberFormat="1" applyFont="1" applyFill="1" applyAlignment="1">
      <alignment wrapText="1"/>
    </xf>
    <xf numFmtId="14" fontId="5" fillId="0" borderId="0" xfId="0" applyNumberFormat="1" applyFont="1" applyFill="1" applyAlignment="1">
      <alignment vertical="top" wrapText="1"/>
    </xf>
    <xf numFmtId="0" fontId="4" fillId="0" borderId="0" xfId="0" applyFont="1" applyFill="1" applyAlignment="1">
      <alignment vertical="top" wrapText="1"/>
    </xf>
    <xf numFmtId="3" fontId="5" fillId="0" borderId="0" xfId="0" applyNumberFormat="1" applyFont="1" applyFill="1" applyAlignment="1">
      <alignment horizontal="right" vertical="top" wrapText="1"/>
    </xf>
    <xf numFmtId="4" fontId="12" fillId="0" borderId="0" xfId="0" applyNumberFormat="1" applyFont="1"/>
    <xf numFmtId="4" fontId="12" fillId="0" borderId="0" xfId="0" applyNumberFormat="1" applyFont="1" applyAlignment="1">
      <alignment wrapText="1"/>
    </xf>
    <xf numFmtId="4" fontId="9" fillId="0" borderId="0" xfId="0" applyNumberFormat="1" applyFont="1" applyAlignment="1">
      <alignment wrapText="1"/>
    </xf>
    <xf numFmtId="4" fontId="8" fillId="0" borderId="0" xfId="0" applyNumberFormat="1" applyFont="1" applyAlignment="1">
      <alignment wrapText="1"/>
    </xf>
    <xf numFmtId="4" fontId="8" fillId="0" borderId="0" xfId="0" applyNumberFormat="1" applyFont="1" applyFill="1" applyAlignment="1">
      <alignment wrapText="1"/>
    </xf>
    <xf numFmtId="4" fontId="9" fillId="0" borderId="0" xfId="0" applyNumberFormat="1" applyFont="1" applyFill="1" applyAlignment="1">
      <alignment wrapText="1"/>
    </xf>
    <xf numFmtId="4" fontId="11" fillId="0" borderId="0" xfId="0" applyNumberFormat="1" applyFont="1"/>
    <xf numFmtId="3" fontId="5" fillId="0" borderId="0" xfId="0" applyNumberFormat="1" applyFont="1" applyAlignment="1">
      <alignment horizontal="right" wrapText="1"/>
    </xf>
    <xf numFmtId="4" fontId="9" fillId="0" borderId="0" xfId="0" applyNumberFormat="1" applyFont="1" applyFill="1" applyAlignment="1">
      <alignment vertical="top"/>
    </xf>
    <xf numFmtId="4" fontId="22" fillId="0" borderId="0" xfId="0" applyNumberFormat="1" applyFont="1" applyBorder="1"/>
    <xf numFmtId="4" fontId="11" fillId="0" borderId="0" xfId="0" applyNumberFormat="1" applyFont="1" applyBorder="1"/>
    <xf numFmtId="4" fontId="11" fillId="0" borderId="1" xfId="0" applyNumberFormat="1" applyFont="1" applyBorder="1"/>
    <xf numFmtId="4" fontId="9" fillId="0" borderId="0" xfId="2" applyNumberFormat="1" applyFont="1" applyAlignment="1">
      <alignment horizontal="right" wrapText="1"/>
    </xf>
    <xf numFmtId="4" fontId="9" fillId="0" borderId="0" xfId="2" applyNumberFormat="1" applyFont="1" applyBorder="1" applyAlignment="1">
      <alignment horizontal="right" wrapText="1"/>
    </xf>
    <xf numFmtId="4" fontId="12" fillId="0" borderId="2" xfId="0" applyNumberFormat="1" applyFont="1" applyBorder="1" applyAlignment="1">
      <alignment horizontal="right" wrapText="1"/>
    </xf>
    <xf numFmtId="4" fontId="8" fillId="0" borderId="0" xfId="0" applyNumberFormat="1" applyFont="1" applyAlignment="1">
      <alignment horizontal="right" wrapText="1"/>
    </xf>
    <xf numFmtId="4" fontId="12" fillId="0" borderId="0" xfId="0" applyNumberFormat="1" applyFont="1" applyFill="1" applyAlignment="1">
      <alignment wrapText="1"/>
    </xf>
    <xf numFmtId="4" fontId="9" fillId="0" borderId="0" xfId="2" applyNumberFormat="1" applyFont="1" applyFill="1" applyAlignment="1">
      <alignment horizontal="right" wrapText="1"/>
    </xf>
    <xf numFmtId="4" fontId="12" fillId="0" borderId="2" xfId="0" applyNumberFormat="1" applyFont="1" applyFill="1" applyBorder="1" applyAlignment="1">
      <alignment wrapText="1"/>
    </xf>
    <xf numFmtId="4" fontId="12" fillId="0" borderId="2" xfId="0" applyNumberFormat="1" applyFont="1" applyBorder="1" applyAlignment="1">
      <alignment wrapText="1"/>
    </xf>
    <xf numFmtId="4" fontId="11" fillId="0" borderId="0" xfId="0" applyNumberFormat="1" applyFont="1" applyAlignment="1">
      <alignment wrapText="1"/>
    </xf>
    <xf numFmtId="0" fontId="23" fillId="0" borderId="0" xfId="0" applyFont="1" applyFill="1" applyAlignment="1">
      <alignment wrapText="1"/>
    </xf>
    <xf numFmtId="4" fontId="3" fillId="0" borderId="0" xfId="0" applyNumberFormat="1" applyFont="1" applyAlignment="1">
      <alignment wrapText="1"/>
    </xf>
    <xf numFmtId="4" fontId="2" fillId="0" borderId="0" xfId="0" applyNumberFormat="1" applyFont="1" applyAlignment="1">
      <alignment wrapText="1"/>
    </xf>
    <xf numFmtId="4" fontId="5" fillId="0" borderId="0" xfId="0" applyNumberFormat="1" applyFont="1" applyAlignment="1">
      <alignment wrapText="1"/>
    </xf>
    <xf numFmtId="4" fontId="4" fillId="0" borderId="0" xfId="0" applyNumberFormat="1" applyFont="1" applyAlignment="1">
      <alignment wrapText="1"/>
    </xf>
    <xf numFmtId="4" fontId="5" fillId="0" borderId="0" xfId="0" applyNumberFormat="1" applyFont="1" applyFill="1" applyAlignment="1">
      <alignment vertical="top" wrapText="1"/>
    </xf>
    <xf numFmtId="4" fontId="0" fillId="0" borderId="0" xfId="0" applyNumberFormat="1"/>
    <xf numFmtId="4" fontId="4" fillId="0" borderId="0" xfId="0" applyNumberFormat="1" applyFont="1" applyFill="1" applyAlignment="1">
      <alignment wrapText="1"/>
    </xf>
    <xf numFmtId="4" fontId="5" fillId="0" borderId="0" xfId="0" applyNumberFormat="1" applyFont="1" applyFill="1" applyAlignment="1">
      <alignment wrapText="1"/>
    </xf>
    <xf numFmtId="4" fontId="23" fillId="0" borderId="0" xfId="0" applyNumberFormat="1" applyFont="1" applyFill="1" applyAlignment="1">
      <alignment wrapText="1"/>
    </xf>
    <xf numFmtId="0" fontId="23" fillId="0" borderId="0" xfId="0" applyFont="1" applyFill="1" applyAlignment="1">
      <alignment horizontal="right" wrapText="1"/>
    </xf>
    <xf numFmtId="4" fontId="5" fillId="0" borderId="0" xfId="2" applyNumberFormat="1" applyFont="1" applyAlignment="1">
      <alignment horizontal="right" wrapText="1"/>
    </xf>
    <xf numFmtId="0" fontId="5" fillId="0" borderId="0" xfId="0" applyFont="1" applyFill="1" applyAlignment="1">
      <alignment horizontal="right" wrapText="1"/>
    </xf>
    <xf numFmtId="4" fontId="5" fillId="0" borderId="0" xfId="2" applyNumberFormat="1" applyFont="1" applyFill="1" applyAlignment="1">
      <alignment horizontal="right" wrapText="1"/>
    </xf>
    <xf numFmtId="0" fontId="23" fillId="0" borderId="0" xfId="0" applyFont="1" applyFill="1" applyAlignment="1">
      <alignment horizontal="left" wrapText="1"/>
    </xf>
    <xf numFmtId="0" fontId="24" fillId="0" borderId="0" xfId="0" applyFont="1" applyAlignment="1">
      <alignment vertical="top" wrapText="1"/>
    </xf>
    <xf numFmtId="0" fontId="25" fillId="0" borderId="0" xfId="1" applyFont="1" applyFill="1" applyAlignment="1">
      <alignment vertical="center" wrapText="1"/>
    </xf>
    <xf numFmtId="0" fontId="25" fillId="0" borderId="0" xfId="1" applyFont="1" applyFill="1" applyAlignment="1">
      <alignment vertical="center"/>
    </xf>
    <xf numFmtId="4" fontId="23" fillId="0" borderId="0" xfId="0" applyNumberFormat="1" applyFont="1" applyAlignment="1">
      <alignment wrapText="1"/>
    </xf>
    <xf numFmtId="4" fontId="23" fillId="0" borderId="0" xfId="2" applyNumberFormat="1" applyFont="1" applyAlignment="1">
      <alignment horizontal="right" wrapText="1"/>
    </xf>
    <xf numFmtId="2" fontId="23" fillId="0" borderId="0" xfId="0" applyNumberFormat="1" applyFont="1" applyAlignment="1">
      <alignment wrapText="1"/>
    </xf>
    <xf numFmtId="4" fontId="24" fillId="0" borderId="0" xfId="0" applyNumberFormat="1" applyFont="1" applyAlignment="1">
      <alignment wrapText="1"/>
    </xf>
    <xf numFmtId="0" fontId="23" fillId="0" borderId="0" xfId="0" applyFont="1" applyAlignment="1">
      <alignment vertical="top" wrapText="1"/>
    </xf>
    <xf numFmtId="0" fontId="18" fillId="0" borderId="0" xfId="0" applyNumberFormat="1" applyFont="1" applyAlignment="1">
      <alignment horizontal="left" vertical="top" wrapText="1"/>
    </xf>
    <xf numFmtId="0" fontId="23" fillId="0" borderId="0" xfId="0" applyFont="1" applyAlignment="1">
      <alignment horizontal="right" wrapText="1"/>
    </xf>
    <xf numFmtId="183" fontId="25" fillId="2" borderId="0" xfId="1" applyNumberFormat="1" applyFont="1" applyFill="1" applyBorder="1" applyAlignment="1">
      <alignment horizontal="right" vertical="center"/>
    </xf>
    <xf numFmtId="4" fontId="25" fillId="0" borderId="0" xfId="1" applyNumberFormat="1" applyFont="1" applyFill="1" applyBorder="1" applyAlignment="1">
      <alignment horizontal="right" vertical="center"/>
    </xf>
    <xf numFmtId="4" fontId="24" fillId="0" borderId="0" xfId="2" applyNumberFormat="1" applyFont="1" applyAlignment="1">
      <alignment horizontal="right" vertical="center" wrapText="1"/>
    </xf>
    <xf numFmtId="0" fontId="19" fillId="0" borderId="0" xfId="0" applyNumberFormat="1" applyFont="1" applyAlignment="1">
      <alignment horizontal="left" vertical="top" wrapText="1"/>
    </xf>
    <xf numFmtId="0" fontId="24" fillId="0" borderId="0" xfId="0" applyNumberFormat="1" applyFont="1" applyAlignment="1">
      <alignment horizontal="left" vertical="top" wrapText="1"/>
    </xf>
    <xf numFmtId="4" fontId="20" fillId="0" borderId="0" xfId="1" applyNumberFormat="1" applyFont="1" applyBorder="1" applyAlignment="1">
      <alignment horizontal="left" vertical="top" wrapText="1"/>
    </xf>
    <xf numFmtId="0" fontId="21" fillId="0" borderId="0" xfId="0" applyFont="1" applyAlignment="1">
      <alignment horizontal="right" wrapText="1"/>
    </xf>
    <xf numFmtId="3" fontId="21" fillId="0" borderId="0" xfId="0" applyNumberFormat="1" applyFont="1" applyAlignment="1">
      <alignment wrapText="1"/>
    </xf>
    <xf numFmtId="4" fontId="21" fillId="0" borderId="0" xfId="0" applyNumberFormat="1" applyFont="1" applyAlignment="1">
      <alignment wrapText="1"/>
    </xf>
    <xf numFmtId="0" fontId="21" fillId="0" borderId="0" xfId="0" applyNumberFormat="1" applyFont="1" applyAlignment="1">
      <alignment horizontal="left" vertical="top" wrapText="1"/>
    </xf>
    <xf numFmtId="4" fontId="24" fillId="0" borderId="0" xfId="2" applyNumberFormat="1" applyFont="1" applyAlignment="1">
      <alignment horizontal="right" wrapText="1"/>
    </xf>
    <xf numFmtId="3" fontId="0" fillId="0" borderId="0" xfId="0" applyNumberFormat="1" applyFont="1"/>
    <xf numFmtId="0" fontId="0" fillId="0" borderId="0" xfId="0" applyFont="1"/>
  </cellXfs>
  <cellStyles count="3">
    <cellStyle name="Navadno" xfId="0" builtinId="0"/>
    <cellStyle name="Navadno 2" xfId="1"/>
    <cellStyle name="Vejica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68"/>
  <sheetViews>
    <sheetView tabSelected="1" topLeftCell="A28" zoomScale="90" zoomScaleNormal="90" workbookViewId="0">
      <selection activeCell="F46" sqref="F46"/>
    </sheetView>
  </sheetViews>
  <sheetFormatPr defaultRowHeight="15" x14ac:dyDescent="0.2"/>
  <cols>
    <col min="1" max="1" width="7.140625" style="5" customWidth="1"/>
    <col min="2" max="2" width="42.42578125" style="8" customWidth="1"/>
    <col min="3" max="3" width="6.5703125" style="11" customWidth="1"/>
    <col min="4" max="4" width="10.140625" style="1" customWidth="1"/>
    <col min="5" max="5" width="9.28515625" style="38" customWidth="1"/>
    <col min="6" max="6" width="17.140625" style="38" customWidth="1"/>
    <col min="7" max="16384" width="9.140625" style="1"/>
  </cols>
  <sheetData>
    <row r="1" spans="1:6" ht="15.75" x14ac:dyDescent="0.25">
      <c r="B1" s="7" t="s">
        <v>99</v>
      </c>
    </row>
    <row r="2" spans="1:6" s="2" customFormat="1" ht="15.75" x14ac:dyDescent="0.25">
      <c r="A2" s="4" t="s">
        <v>0</v>
      </c>
      <c r="B2" s="7" t="s">
        <v>53</v>
      </c>
      <c r="C2" s="10"/>
      <c r="D2" s="3"/>
      <c r="E2" s="39"/>
      <c r="F2" s="39"/>
    </row>
    <row r="3" spans="1:6" s="2" customFormat="1" ht="15.75" x14ac:dyDescent="0.25">
      <c r="A3" s="4" t="s">
        <v>2</v>
      </c>
      <c r="B3" s="7" t="s">
        <v>3</v>
      </c>
      <c r="C3" s="10"/>
      <c r="D3" s="3"/>
      <c r="E3" s="39"/>
      <c r="F3" s="39"/>
    </row>
    <row r="4" spans="1:6" x14ac:dyDescent="0.2">
      <c r="A4" s="12"/>
      <c r="D4" s="13"/>
      <c r="E4" s="40"/>
      <c r="F4" s="50"/>
    </row>
    <row r="5" spans="1:6" ht="15" customHeight="1" x14ac:dyDescent="0.2">
      <c r="A5" s="12" t="s">
        <v>73</v>
      </c>
      <c r="B5" s="8" t="s">
        <v>105</v>
      </c>
      <c r="C5" s="11" t="s">
        <v>5</v>
      </c>
      <c r="D5" s="13">
        <v>13</v>
      </c>
      <c r="E5" s="40"/>
      <c r="F5" s="50">
        <f>D5*E5</f>
        <v>0</v>
      </c>
    </row>
    <row r="6" spans="1:6" x14ac:dyDescent="0.2">
      <c r="A6" s="12"/>
      <c r="D6" s="13"/>
      <c r="E6" s="40"/>
      <c r="F6" s="50"/>
    </row>
    <row r="7" spans="1:6" s="2" customFormat="1" ht="15.75" x14ac:dyDescent="0.25">
      <c r="A7" s="15" t="s">
        <v>6</v>
      </c>
      <c r="B7" s="7" t="s">
        <v>7</v>
      </c>
      <c r="C7" s="10"/>
      <c r="D7" s="16"/>
      <c r="E7" s="41"/>
      <c r="F7" s="39"/>
    </row>
    <row r="8" spans="1:6" s="2" customFormat="1" ht="15.75" x14ac:dyDescent="0.25">
      <c r="A8" s="15"/>
      <c r="B8" s="7"/>
      <c r="C8" s="10"/>
      <c r="D8" s="16"/>
      <c r="E8" s="41"/>
      <c r="F8" s="39"/>
    </row>
    <row r="9" spans="1:6" ht="15.75" customHeight="1" x14ac:dyDescent="0.25">
      <c r="A9" s="14" t="s">
        <v>10</v>
      </c>
      <c r="B9" s="8" t="s">
        <v>104</v>
      </c>
      <c r="C9" s="11" t="s">
        <v>9</v>
      </c>
      <c r="D9" s="13">
        <v>3</v>
      </c>
      <c r="E9" s="40"/>
      <c r="F9" s="50">
        <f>D9*E9</f>
        <v>0</v>
      </c>
    </row>
    <row r="10" spans="1:6" s="2" customFormat="1" ht="15.75" x14ac:dyDescent="0.25">
      <c r="A10" s="15"/>
      <c r="B10" s="8"/>
      <c r="C10" s="11"/>
      <c r="D10" s="13"/>
      <c r="E10" s="40"/>
      <c r="F10" s="39"/>
    </row>
    <row r="11" spans="1:6" ht="15.75" customHeight="1" x14ac:dyDescent="0.25">
      <c r="A11" s="14" t="s">
        <v>12</v>
      </c>
      <c r="B11" s="8" t="s">
        <v>107</v>
      </c>
      <c r="C11" s="11" t="s">
        <v>9</v>
      </c>
      <c r="D11" s="13">
        <v>1</v>
      </c>
      <c r="E11" s="40"/>
      <c r="F11" s="50">
        <f>D11*E11</f>
        <v>0</v>
      </c>
    </row>
    <row r="12" spans="1:6" ht="15.75" customHeight="1" x14ac:dyDescent="0.2">
      <c r="A12" s="14"/>
      <c r="D12" s="13"/>
      <c r="E12" s="40"/>
      <c r="F12" s="50"/>
    </row>
    <row r="13" spans="1:6" ht="15.75" customHeight="1" x14ac:dyDescent="0.25">
      <c r="A13" s="14" t="s">
        <v>13</v>
      </c>
      <c r="B13" s="8" t="s">
        <v>108</v>
      </c>
      <c r="C13" s="11" t="s">
        <v>9</v>
      </c>
      <c r="D13" s="13">
        <v>4</v>
      </c>
      <c r="E13" s="40"/>
      <c r="F13" s="50">
        <f>D13*E13</f>
        <v>0</v>
      </c>
    </row>
    <row r="14" spans="1:6" ht="15.75" customHeight="1" x14ac:dyDescent="0.2">
      <c r="A14" s="14"/>
      <c r="D14" s="13"/>
      <c r="E14" s="40"/>
      <c r="F14" s="50"/>
    </row>
    <row r="15" spans="1:6" ht="30" customHeight="1" x14ac:dyDescent="0.2">
      <c r="A15" s="14" t="s">
        <v>14</v>
      </c>
      <c r="B15" s="8" t="s">
        <v>106</v>
      </c>
      <c r="C15" s="11" t="s">
        <v>9</v>
      </c>
      <c r="D15" s="13">
        <v>1</v>
      </c>
      <c r="E15" s="40"/>
      <c r="F15" s="50">
        <f t="shared" ref="F14:F15" si="0">D15*E15</f>
        <v>0</v>
      </c>
    </row>
    <row r="16" spans="1:6" ht="15.75" customHeight="1" x14ac:dyDescent="0.2">
      <c r="A16" s="14"/>
      <c r="D16" s="13"/>
      <c r="E16" s="40"/>
      <c r="F16" s="50"/>
    </row>
    <row r="17" spans="1:7" s="2" customFormat="1" ht="15.75" x14ac:dyDescent="0.25">
      <c r="A17" s="15" t="s">
        <v>15</v>
      </c>
      <c r="B17" s="7" t="s">
        <v>16</v>
      </c>
      <c r="C17" s="10"/>
      <c r="D17" s="16"/>
      <c r="E17" s="41"/>
      <c r="F17" s="39"/>
      <c r="G17" s="1"/>
    </row>
    <row r="18" spans="1:7" ht="15" customHeight="1" x14ac:dyDescent="0.2">
      <c r="A18" s="14"/>
      <c r="D18" s="13"/>
      <c r="E18" s="40"/>
      <c r="F18" s="50"/>
    </row>
    <row r="19" spans="1:7" ht="30" customHeight="1" x14ac:dyDescent="0.25">
      <c r="A19" s="14" t="s">
        <v>67</v>
      </c>
      <c r="B19" s="8" t="s">
        <v>109</v>
      </c>
      <c r="C19" s="11" t="s">
        <v>9</v>
      </c>
      <c r="D19" s="13">
        <v>1</v>
      </c>
      <c r="E19" s="40"/>
      <c r="F19" s="50">
        <f t="shared" ref="F19" si="1">D19*E19</f>
        <v>0</v>
      </c>
      <c r="G19" s="2"/>
    </row>
    <row r="20" spans="1:7" s="2" customFormat="1" ht="15.75" x14ac:dyDescent="0.25">
      <c r="A20" s="14"/>
      <c r="B20" s="8"/>
      <c r="C20" s="11"/>
      <c r="D20" s="95"/>
      <c r="E20" s="40"/>
      <c r="F20" s="52"/>
    </row>
    <row r="21" spans="1:7" s="2" customFormat="1" ht="15.75" x14ac:dyDescent="0.25">
      <c r="A21" s="15"/>
      <c r="B21" s="7"/>
      <c r="C21" s="10"/>
      <c r="D21" s="16"/>
      <c r="E21" s="41"/>
      <c r="F21" s="53">
        <f>SUM(F5:F19)</f>
        <v>0</v>
      </c>
    </row>
    <row r="22" spans="1:7" s="2" customFormat="1" ht="15.75" x14ac:dyDescent="0.25">
      <c r="A22" s="15"/>
      <c r="B22" s="7"/>
      <c r="C22" s="10"/>
      <c r="D22" s="16"/>
      <c r="E22" s="41"/>
      <c r="F22" s="53"/>
    </row>
    <row r="23" spans="1:7" s="2" customFormat="1" ht="15.75" x14ac:dyDescent="0.25">
      <c r="A23" s="17" t="s">
        <v>17</v>
      </c>
      <c r="B23" s="7" t="s">
        <v>18</v>
      </c>
      <c r="C23" s="10"/>
      <c r="D23" s="16"/>
      <c r="E23" s="41"/>
      <c r="F23" s="39"/>
      <c r="G23" s="1"/>
    </row>
    <row r="24" spans="1:7" ht="15.75" x14ac:dyDescent="0.25">
      <c r="A24" s="27"/>
      <c r="B24" s="28"/>
      <c r="C24" s="29"/>
      <c r="D24" s="30"/>
      <c r="E24" s="42"/>
      <c r="F24" s="54"/>
    </row>
    <row r="25" spans="1:7" ht="28.5" x14ac:dyDescent="0.2">
      <c r="A25" s="31" t="s">
        <v>19</v>
      </c>
      <c r="B25" s="32" t="s">
        <v>20</v>
      </c>
      <c r="C25" s="33" t="s">
        <v>9</v>
      </c>
      <c r="D25" s="34">
        <v>9</v>
      </c>
      <c r="E25" s="43"/>
      <c r="F25" s="50">
        <f>D25*E25</f>
        <v>0</v>
      </c>
    </row>
    <row r="26" spans="1:7" x14ac:dyDescent="0.2">
      <c r="A26" s="31"/>
      <c r="B26" s="32"/>
      <c r="C26" s="33"/>
      <c r="D26" s="34"/>
      <c r="E26" s="43"/>
      <c r="F26" s="54"/>
    </row>
    <row r="27" spans="1:7" ht="30" customHeight="1" x14ac:dyDescent="0.2">
      <c r="A27" s="31" t="s">
        <v>23</v>
      </c>
      <c r="B27" s="32" t="s">
        <v>118</v>
      </c>
      <c r="C27" s="33" t="s">
        <v>5</v>
      </c>
      <c r="D27" s="34">
        <v>13</v>
      </c>
      <c r="E27" s="43"/>
      <c r="F27" s="50">
        <f>D27*E27</f>
        <v>0</v>
      </c>
    </row>
    <row r="28" spans="1:7" ht="15" customHeight="1" x14ac:dyDescent="0.2">
      <c r="A28" s="31"/>
      <c r="B28" s="32"/>
      <c r="C28" s="33"/>
      <c r="D28" s="34"/>
      <c r="E28" s="43"/>
      <c r="F28" s="55"/>
    </row>
    <row r="29" spans="1:7" x14ac:dyDescent="0.2">
      <c r="A29" s="14" t="s">
        <v>29</v>
      </c>
      <c r="B29" s="8" t="s">
        <v>95</v>
      </c>
      <c r="C29" s="11" t="s">
        <v>9</v>
      </c>
      <c r="D29" s="13">
        <f>SUM(D8:D15)</f>
        <v>9</v>
      </c>
      <c r="E29" s="40"/>
      <c r="F29" s="50">
        <f>D29*E29</f>
        <v>0</v>
      </c>
    </row>
    <row r="30" spans="1:7" ht="15.75" x14ac:dyDescent="0.25">
      <c r="A30" s="14"/>
      <c r="B30" s="9"/>
      <c r="D30" s="13"/>
      <c r="E30" s="40"/>
      <c r="F30" s="39"/>
    </row>
    <row r="31" spans="1:7" x14ac:dyDescent="0.2">
      <c r="A31" s="14" t="s">
        <v>30</v>
      </c>
      <c r="B31" s="8" t="s">
        <v>119</v>
      </c>
      <c r="C31" s="11" t="s">
        <v>9</v>
      </c>
      <c r="D31" s="13">
        <v>1</v>
      </c>
      <c r="E31" s="40"/>
      <c r="F31" s="50">
        <f>D31*E31</f>
        <v>0</v>
      </c>
    </row>
    <row r="32" spans="1:7" x14ac:dyDescent="0.2">
      <c r="A32" s="14"/>
      <c r="D32" s="13"/>
      <c r="E32" s="40"/>
      <c r="F32" s="50"/>
    </row>
    <row r="33" spans="1:7" x14ac:dyDescent="0.2">
      <c r="A33" s="35" t="s">
        <v>85</v>
      </c>
      <c r="B33" s="32" t="s">
        <v>31</v>
      </c>
      <c r="C33" s="33" t="s">
        <v>5</v>
      </c>
      <c r="D33" s="34">
        <v>13</v>
      </c>
      <c r="E33" s="43"/>
      <c r="F33" s="50">
        <f>D33*E33</f>
        <v>0</v>
      </c>
    </row>
    <row r="34" spans="1:7" x14ac:dyDescent="0.2">
      <c r="A34" s="35"/>
      <c r="B34" s="32"/>
      <c r="C34" s="33"/>
      <c r="D34" s="34"/>
      <c r="E34" s="43"/>
      <c r="F34" s="54"/>
    </row>
    <row r="35" spans="1:7" x14ac:dyDescent="0.2">
      <c r="A35" s="31" t="s">
        <v>86</v>
      </c>
      <c r="B35" s="32" t="s">
        <v>32</v>
      </c>
      <c r="C35" s="33" t="s">
        <v>5</v>
      </c>
      <c r="D35" s="34">
        <f>D33</f>
        <v>13</v>
      </c>
      <c r="E35" s="43"/>
      <c r="F35" s="50">
        <f>D35*E35</f>
        <v>0</v>
      </c>
    </row>
    <row r="36" spans="1:7" ht="15" customHeight="1" x14ac:dyDescent="0.2">
      <c r="A36" s="31"/>
      <c r="B36" s="32"/>
      <c r="C36" s="33"/>
      <c r="D36" s="34"/>
      <c r="E36" s="43"/>
      <c r="F36" s="54"/>
    </row>
    <row r="37" spans="1:7" ht="13.5" customHeight="1" x14ac:dyDescent="0.2">
      <c r="A37" s="35" t="s">
        <v>88</v>
      </c>
      <c r="B37" s="32" t="s">
        <v>98</v>
      </c>
      <c r="C37" s="33" t="s">
        <v>124</v>
      </c>
      <c r="D37" s="34">
        <v>1</v>
      </c>
      <c r="E37" s="43"/>
      <c r="F37" s="50">
        <f>D37*E37</f>
        <v>0</v>
      </c>
    </row>
    <row r="38" spans="1:7" s="2" customFormat="1" ht="15.75" x14ac:dyDescent="0.25">
      <c r="A38" s="36"/>
      <c r="B38" s="28"/>
      <c r="C38" s="29"/>
      <c r="D38" s="30"/>
      <c r="E38" s="42"/>
      <c r="F38" s="56"/>
    </row>
    <row r="39" spans="1:7" s="2" customFormat="1" ht="15.75" x14ac:dyDescent="0.25">
      <c r="A39" s="15"/>
      <c r="B39" s="7"/>
      <c r="C39" s="10"/>
      <c r="D39" s="16"/>
      <c r="E39" s="41"/>
      <c r="F39" s="53">
        <f>SUM(F25:F38)</f>
        <v>0</v>
      </c>
    </row>
    <row r="40" spans="1:7" s="2" customFormat="1" ht="15.75" x14ac:dyDescent="0.25">
      <c r="A40" s="15"/>
      <c r="B40" s="7"/>
      <c r="C40" s="10"/>
      <c r="D40" s="16"/>
      <c r="E40" s="41"/>
      <c r="F40" s="53"/>
    </row>
    <row r="41" spans="1:7" s="2" customFormat="1" ht="15.75" x14ac:dyDescent="0.25">
      <c r="A41" s="15"/>
      <c r="B41" s="7"/>
      <c r="C41" s="10"/>
      <c r="D41" s="16"/>
      <c r="E41" s="41"/>
      <c r="F41" s="53"/>
      <c r="G41" s="1"/>
    </row>
    <row r="42" spans="1:7" s="2" customFormat="1" ht="15.75" x14ac:dyDescent="0.25">
      <c r="A42" s="15"/>
      <c r="B42" s="7"/>
      <c r="C42" s="10"/>
      <c r="D42" s="16"/>
      <c r="E42" s="41"/>
      <c r="F42" s="53"/>
      <c r="G42" s="1"/>
    </row>
    <row r="43" spans="1:7" s="2" customFormat="1" ht="15.75" x14ac:dyDescent="0.25">
      <c r="A43" s="15" t="s">
        <v>36</v>
      </c>
      <c r="B43" s="7" t="s">
        <v>37</v>
      </c>
      <c r="C43" s="10"/>
      <c r="D43" s="16"/>
      <c r="E43" s="41"/>
      <c r="F43" s="39"/>
      <c r="G43" s="1"/>
    </row>
    <row r="44" spans="1:7" ht="15.75" x14ac:dyDescent="0.25">
      <c r="A44" s="15"/>
      <c r="B44" s="7"/>
      <c r="C44" s="10"/>
      <c r="D44" s="16"/>
      <c r="E44" s="41"/>
      <c r="F44" s="39"/>
    </row>
    <row r="45" spans="1:7" x14ac:dyDescent="0.2">
      <c r="A45" s="14"/>
      <c r="D45" s="13"/>
      <c r="E45" s="40"/>
      <c r="F45" s="39"/>
    </row>
    <row r="46" spans="1:7" ht="28.5" x14ac:dyDescent="0.2">
      <c r="A46" s="14" t="s">
        <v>40</v>
      </c>
      <c r="B46" s="8" t="s">
        <v>125</v>
      </c>
      <c r="C46" s="11" t="s">
        <v>41</v>
      </c>
      <c r="D46" s="13">
        <v>2</v>
      </c>
      <c r="E46" s="40"/>
      <c r="F46" s="50">
        <f>D46*E46</f>
        <v>0</v>
      </c>
    </row>
    <row r="47" spans="1:7" x14ac:dyDescent="0.2">
      <c r="A47" s="14"/>
      <c r="D47" s="13"/>
      <c r="E47" s="40"/>
      <c r="F47" s="50"/>
    </row>
    <row r="48" spans="1:7" x14ac:dyDescent="0.2">
      <c r="A48" s="14"/>
      <c r="D48" s="13"/>
      <c r="E48" s="40"/>
      <c r="F48" s="50"/>
    </row>
    <row r="49" spans="1:7" ht="28.5" x14ac:dyDescent="0.2">
      <c r="A49" s="14" t="s">
        <v>122</v>
      </c>
      <c r="B49" s="8" t="s">
        <v>120</v>
      </c>
      <c r="C49" s="11" t="s">
        <v>121</v>
      </c>
      <c r="D49" s="45" t="s">
        <v>121</v>
      </c>
      <c r="E49" s="40"/>
      <c r="F49" s="50">
        <f>PRODUCT(D49:E49)</f>
        <v>0</v>
      </c>
    </row>
    <row r="50" spans="1:7" x14ac:dyDescent="0.2">
      <c r="A50" s="14"/>
      <c r="D50" s="13"/>
      <c r="E50" s="40"/>
      <c r="F50" s="57"/>
    </row>
    <row r="51" spans="1:7" ht="15.75" x14ac:dyDescent="0.25">
      <c r="A51" s="14"/>
      <c r="D51" s="8"/>
      <c r="E51" s="39"/>
      <c r="F51" s="53">
        <f>SUM(F45:F50)</f>
        <v>0</v>
      </c>
    </row>
    <row r="52" spans="1:7" ht="15.75" x14ac:dyDescent="0.25">
      <c r="A52" s="14"/>
      <c r="D52" s="8"/>
      <c r="E52" s="39"/>
      <c r="F52" s="53"/>
    </row>
    <row r="54" spans="1:7" ht="18" x14ac:dyDescent="0.25">
      <c r="B54" s="19" t="s">
        <v>54</v>
      </c>
    </row>
    <row r="57" spans="1:7" ht="15.75" x14ac:dyDescent="0.25">
      <c r="A57" s="20" t="s">
        <v>0</v>
      </c>
      <c r="B57" s="21" t="s">
        <v>1</v>
      </c>
      <c r="C57" s="23"/>
      <c r="D57" s="21"/>
      <c r="E57" s="44"/>
      <c r="F57" s="58">
        <f>F21</f>
        <v>0</v>
      </c>
    </row>
    <row r="58" spans="1:7" ht="15.75" x14ac:dyDescent="0.25">
      <c r="A58" s="20"/>
      <c r="B58" s="21"/>
      <c r="C58" s="23"/>
      <c r="D58" s="21"/>
      <c r="E58" s="44"/>
      <c r="F58" s="44"/>
      <c r="G58" s="96"/>
    </row>
    <row r="59" spans="1:7" ht="15.75" x14ac:dyDescent="0.25">
      <c r="A59" s="20" t="s">
        <v>17</v>
      </c>
      <c r="B59" s="21" t="s">
        <v>18</v>
      </c>
      <c r="C59" s="23"/>
      <c r="D59" s="21"/>
      <c r="E59" s="44"/>
      <c r="F59" s="58">
        <f>F39</f>
        <v>0</v>
      </c>
      <c r="G59" s="96"/>
    </row>
    <row r="60" spans="1:7" ht="15.75" x14ac:dyDescent="0.25">
      <c r="A60" s="20"/>
      <c r="B60" s="21"/>
      <c r="C60" s="23"/>
      <c r="D60" s="21"/>
      <c r="E60" s="44"/>
      <c r="F60" s="44"/>
      <c r="G60" s="24"/>
    </row>
    <row r="61" spans="1:7" ht="15.75" x14ac:dyDescent="0.25">
      <c r="A61" s="20" t="s">
        <v>36</v>
      </c>
      <c r="B61" s="21" t="s">
        <v>37</v>
      </c>
      <c r="C61" s="23"/>
      <c r="D61" s="21"/>
      <c r="E61" s="44"/>
      <c r="F61" s="58">
        <f>F51</f>
        <v>0</v>
      </c>
      <c r="G61" s="24"/>
    </row>
    <row r="62" spans="1:7" s="96" customFormat="1" ht="16.5" thickBot="1" x14ac:dyDescent="0.3">
      <c r="A62" s="20"/>
      <c r="B62" s="21"/>
      <c r="C62" s="23"/>
      <c r="D62" s="21"/>
      <c r="E62" s="44"/>
      <c r="F62" s="49"/>
      <c r="G62" s="24"/>
    </row>
    <row r="63" spans="1:7" s="96" customFormat="1" ht="15.75" x14ac:dyDescent="0.25">
      <c r="A63" s="24"/>
      <c r="B63" s="24"/>
      <c r="C63" s="24"/>
      <c r="D63" s="24"/>
      <c r="E63" s="44"/>
      <c r="F63" s="44"/>
      <c r="G63" s="24"/>
    </row>
    <row r="64" spans="1:7" s="24" customFormat="1" ht="15.75" x14ac:dyDescent="0.25">
      <c r="B64" s="21" t="s">
        <v>55</v>
      </c>
      <c r="E64" s="44"/>
      <c r="F64" s="44">
        <f>F57+F59+F61</f>
        <v>0</v>
      </c>
      <c r="G64" s="96"/>
    </row>
    <row r="65" spans="1:7" s="24" customFormat="1" ht="15.75" x14ac:dyDescent="0.25">
      <c r="E65" s="44"/>
      <c r="F65" s="44"/>
      <c r="G65" s="2"/>
    </row>
    <row r="66" spans="1:7" s="2" customFormat="1" ht="15.75" x14ac:dyDescent="0.25">
      <c r="A66" s="96"/>
      <c r="B66" s="96"/>
      <c r="C66" s="96"/>
      <c r="D66" s="96"/>
      <c r="E66" s="38"/>
      <c r="F66" s="38"/>
      <c r="G66" s="1"/>
    </row>
    <row r="67" spans="1:7" s="2" customFormat="1" ht="15.75" x14ac:dyDescent="0.25">
      <c r="A67" s="6"/>
      <c r="B67" s="7"/>
      <c r="C67" s="10"/>
      <c r="E67" s="38"/>
      <c r="F67" s="38"/>
      <c r="G67" s="1"/>
    </row>
    <row r="68" spans="1:7" ht="15.75" x14ac:dyDescent="0.25">
      <c r="A68" s="6"/>
      <c r="B68" s="7"/>
      <c r="C68" s="10"/>
      <c r="D68" s="2"/>
    </row>
  </sheetData>
  <phoneticPr fontId="0" type="noConversion"/>
  <pageMargins left="0.98425196850393704" right="0.75" top="0.98425196850393704" bottom="0.78740157480314965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1"/>
  <sheetViews>
    <sheetView topLeftCell="A116" zoomScale="75" workbookViewId="0">
      <selection activeCell="E120" sqref="E120"/>
    </sheetView>
  </sheetViews>
  <sheetFormatPr defaultRowHeight="15" x14ac:dyDescent="0.2"/>
  <cols>
    <col min="1" max="1" width="7.140625" style="5" customWidth="1"/>
    <col min="2" max="2" width="42.42578125" style="8" customWidth="1"/>
    <col min="3" max="3" width="6.5703125" style="11" customWidth="1"/>
    <col min="4" max="4" width="11.140625" style="60" customWidth="1"/>
    <col min="5" max="5" width="12" style="38" customWidth="1"/>
    <col min="6" max="6" width="12.42578125" style="38" customWidth="1"/>
    <col min="7" max="16384" width="9.140625" style="1"/>
  </cols>
  <sheetData>
    <row r="1" spans="1:6" ht="15.75" x14ac:dyDescent="0.25">
      <c r="B1" s="7" t="s">
        <v>100</v>
      </c>
    </row>
    <row r="2" spans="1:6" s="2" customFormat="1" ht="15.75" x14ac:dyDescent="0.25">
      <c r="A2" s="4" t="s">
        <v>0</v>
      </c>
      <c r="B2" s="7" t="s">
        <v>53</v>
      </c>
      <c r="C2" s="10"/>
      <c r="D2" s="61"/>
      <c r="E2" s="39"/>
      <c r="F2" s="39"/>
    </row>
    <row r="3" spans="1:6" s="2" customFormat="1" ht="15.75" x14ac:dyDescent="0.25">
      <c r="A3" s="4" t="s">
        <v>2</v>
      </c>
      <c r="B3" s="7" t="s">
        <v>3</v>
      </c>
      <c r="C3" s="10"/>
      <c r="D3" s="61"/>
      <c r="E3" s="39"/>
      <c r="F3" s="39"/>
    </row>
    <row r="4" spans="1:6" x14ac:dyDescent="0.2">
      <c r="A4" s="12"/>
      <c r="D4" s="62"/>
      <c r="E4" s="40"/>
      <c r="F4" s="50"/>
    </row>
    <row r="5" spans="1:6" x14ac:dyDescent="0.2">
      <c r="A5" s="12" t="s">
        <v>4</v>
      </c>
      <c r="B5" s="8" t="s">
        <v>90</v>
      </c>
      <c r="C5" s="11" t="s">
        <v>5</v>
      </c>
      <c r="D5" s="62">
        <v>60</v>
      </c>
      <c r="E5" s="40"/>
      <c r="F5" s="50">
        <f>D5*E5</f>
        <v>0</v>
      </c>
    </row>
    <row r="6" spans="1:6" x14ac:dyDescent="0.2">
      <c r="A6" s="12"/>
      <c r="D6" s="62"/>
      <c r="E6" s="40"/>
      <c r="F6" s="50"/>
    </row>
    <row r="7" spans="1:6" x14ac:dyDescent="0.2">
      <c r="A7" s="12" t="s">
        <v>4</v>
      </c>
      <c r="B7" s="8" t="s">
        <v>71</v>
      </c>
      <c r="C7" s="11" t="s">
        <v>5</v>
      </c>
      <c r="D7" s="62">
        <v>60</v>
      </c>
      <c r="E7" s="40"/>
      <c r="F7" s="50">
        <f>D7*E7</f>
        <v>0</v>
      </c>
    </row>
    <row r="8" spans="1:6" x14ac:dyDescent="0.2">
      <c r="A8" s="12"/>
      <c r="D8" s="62"/>
      <c r="E8" s="40"/>
      <c r="F8" s="50"/>
    </row>
    <row r="9" spans="1:6" ht="15.75" x14ac:dyDescent="0.25">
      <c r="A9" s="12" t="s">
        <v>72</v>
      </c>
      <c r="B9" s="8" t="s">
        <v>102</v>
      </c>
      <c r="C9" s="11" t="s">
        <v>5</v>
      </c>
      <c r="D9" s="62">
        <v>11</v>
      </c>
      <c r="E9" s="40"/>
      <c r="F9" s="50">
        <f>D9*E9</f>
        <v>0</v>
      </c>
    </row>
    <row r="10" spans="1:6" x14ac:dyDescent="0.2">
      <c r="A10" s="12"/>
      <c r="D10" s="62"/>
      <c r="E10" s="40"/>
      <c r="F10" s="50"/>
    </row>
    <row r="11" spans="1:6" ht="15.75" x14ac:dyDescent="0.25">
      <c r="A11" s="12" t="s">
        <v>72</v>
      </c>
      <c r="B11" s="8" t="s">
        <v>79</v>
      </c>
      <c r="C11" s="11" t="s">
        <v>5</v>
      </c>
      <c r="D11" s="62">
        <v>286</v>
      </c>
      <c r="E11" s="40"/>
      <c r="F11" s="50">
        <f>D11*E11</f>
        <v>0</v>
      </c>
    </row>
    <row r="12" spans="1:6" x14ac:dyDescent="0.2">
      <c r="A12" s="12"/>
      <c r="D12" s="62"/>
      <c r="E12" s="40"/>
      <c r="F12" s="50"/>
    </row>
    <row r="13" spans="1:6" s="2" customFormat="1" ht="15.75" x14ac:dyDescent="0.25">
      <c r="A13" s="15" t="s">
        <v>6</v>
      </c>
      <c r="B13" s="7" t="s">
        <v>7</v>
      </c>
      <c r="C13" s="10"/>
      <c r="D13" s="63"/>
      <c r="E13" s="41"/>
      <c r="F13" s="39"/>
    </row>
    <row r="14" spans="1:6" s="2" customFormat="1" ht="15.75" x14ac:dyDescent="0.25">
      <c r="A14" s="15"/>
      <c r="B14" s="7"/>
      <c r="C14" s="10"/>
      <c r="D14" s="63"/>
      <c r="E14" s="41"/>
      <c r="F14" s="39"/>
    </row>
    <row r="15" spans="1:6" ht="15.75" customHeight="1" x14ac:dyDescent="0.25">
      <c r="A15" s="14" t="s">
        <v>8</v>
      </c>
      <c r="B15" s="8" t="s">
        <v>103</v>
      </c>
      <c r="C15" s="11" t="s">
        <v>9</v>
      </c>
      <c r="D15" s="62">
        <v>8</v>
      </c>
      <c r="E15" s="40"/>
      <c r="F15" s="50">
        <f>D15*E15</f>
        <v>0</v>
      </c>
    </row>
    <row r="16" spans="1:6" s="2" customFormat="1" ht="15.75" x14ac:dyDescent="0.25">
      <c r="A16" s="15"/>
      <c r="B16" s="7"/>
      <c r="C16" s="10"/>
      <c r="D16" s="63"/>
      <c r="E16" s="41"/>
      <c r="F16" s="39"/>
    </row>
    <row r="17" spans="1:6" ht="15.75" customHeight="1" x14ac:dyDescent="0.25">
      <c r="A17" s="14" t="s">
        <v>8</v>
      </c>
      <c r="B17" s="8" t="s">
        <v>74</v>
      </c>
      <c r="C17" s="11" t="s">
        <v>9</v>
      </c>
      <c r="D17" s="62">
        <v>10</v>
      </c>
      <c r="E17" s="40"/>
      <c r="F17" s="50">
        <f>D17*E17</f>
        <v>0</v>
      </c>
    </row>
    <row r="18" spans="1:6" s="2" customFormat="1" ht="15.75" x14ac:dyDescent="0.25">
      <c r="A18" s="15"/>
      <c r="B18" s="8"/>
      <c r="C18" s="11"/>
      <c r="D18" s="62"/>
      <c r="E18" s="40"/>
      <c r="F18" s="39"/>
    </row>
    <row r="19" spans="1:6" ht="15.75" customHeight="1" x14ac:dyDescent="0.25">
      <c r="A19" s="14" t="s">
        <v>11</v>
      </c>
      <c r="B19" s="8" t="s">
        <v>58</v>
      </c>
      <c r="C19" s="11" t="s">
        <v>9</v>
      </c>
      <c r="D19" s="62">
        <v>1</v>
      </c>
      <c r="E19" s="40"/>
      <c r="F19" s="50">
        <f>D19*E19</f>
        <v>0</v>
      </c>
    </row>
    <row r="20" spans="1:6" ht="15.75" customHeight="1" x14ac:dyDescent="0.2">
      <c r="A20" s="14"/>
      <c r="D20" s="62"/>
      <c r="E20" s="40"/>
      <c r="F20" s="50"/>
    </row>
    <row r="21" spans="1:6" ht="15.75" customHeight="1" x14ac:dyDescent="0.25">
      <c r="A21" s="14" t="s">
        <v>65</v>
      </c>
      <c r="B21" s="8" t="s">
        <v>75</v>
      </c>
      <c r="C21" s="11" t="s">
        <v>9</v>
      </c>
      <c r="D21" s="62">
        <v>5</v>
      </c>
      <c r="E21" s="40"/>
      <c r="F21" s="50">
        <f>D21*E21</f>
        <v>0</v>
      </c>
    </row>
    <row r="22" spans="1:6" ht="15.75" customHeight="1" x14ac:dyDescent="0.2">
      <c r="A22" s="14"/>
      <c r="D22" s="62"/>
      <c r="E22" s="40"/>
      <c r="F22" s="50"/>
    </row>
    <row r="23" spans="1:6" ht="15.75" customHeight="1" x14ac:dyDescent="0.25">
      <c r="A23" s="14" t="s">
        <v>66</v>
      </c>
      <c r="B23" s="8" t="s">
        <v>110</v>
      </c>
      <c r="C23" s="11" t="s">
        <v>9</v>
      </c>
      <c r="D23" s="62">
        <v>3</v>
      </c>
      <c r="E23" s="40"/>
      <c r="F23" s="50">
        <f>D23*E23</f>
        <v>0</v>
      </c>
    </row>
    <row r="24" spans="1:6" ht="15.75" customHeight="1" x14ac:dyDescent="0.2">
      <c r="A24" s="14"/>
      <c r="D24" s="62"/>
      <c r="E24" s="40"/>
      <c r="F24" s="50"/>
    </row>
    <row r="25" spans="1:6" ht="15.75" customHeight="1" x14ac:dyDescent="0.25">
      <c r="A25" s="14" t="s">
        <v>59</v>
      </c>
      <c r="B25" s="8" t="s">
        <v>96</v>
      </c>
      <c r="C25" s="11" t="s">
        <v>9</v>
      </c>
      <c r="D25" s="62">
        <v>1</v>
      </c>
      <c r="E25" s="40"/>
      <c r="F25" s="50">
        <f>D25*E25</f>
        <v>0</v>
      </c>
    </row>
    <row r="26" spans="1:6" ht="15.75" customHeight="1" x14ac:dyDescent="0.2">
      <c r="A26" s="14"/>
      <c r="D26" s="62"/>
      <c r="E26" s="40"/>
      <c r="F26" s="50"/>
    </row>
    <row r="27" spans="1:6" ht="15.75" customHeight="1" x14ac:dyDescent="0.25">
      <c r="A27" s="14" t="s">
        <v>70</v>
      </c>
      <c r="B27" s="8" t="s">
        <v>111</v>
      </c>
      <c r="C27" s="11" t="s">
        <v>9</v>
      </c>
      <c r="D27" s="62">
        <v>2</v>
      </c>
      <c r="E27" s="40"/>
      <c r="F27" s="50">
        <f>D27*E27</f>
        <v>0</v>
      </c>
    </row>
    <row r="28" spans="1:6" ht="15.75" customHeight="1" x14ac:dyDescent="0.2">
      <c r="A28" s="14"/>
      <c r="D28" s="62"/>
      <c r="E28" s="40"/>
      <c r="F28" s="50"/>
    </row>
    <row r="29" spans="1:6" ht="15.75" customHeight="1" x14ac:dyDescent="0.25">
      <c r="A29" s="14" t="s">
        <v>81</v>
      </c>
      <c r="B29" s="8" t="s">
        <v>76</v>
      </c>
      <c r="C29" s="11" t="s">
        <v>9</v>
      </c>
      <c r="D29" s="62">
        <v>5</v>
      </c>
      <c r="E29" s="40"/>
      <c r="F29" s="50">
        <f>D29*E29</f>
        <v>0</v>
      </c>
    </row>
    <row r="30" spans="1:6" ht="15.75" customHeight="1" x14ac:dyDescent="0.2">
      <c r="A30" s="14"/>
      <c r="D30" s="62"/>
      <c r="E30" s="40"/>
      <c r="F30" s="50"/>
    </row>
    <row r="31" spans="1:6" ht="15.75" customHeight="1" x14ac:dyDescent="0.25">
      <c r="A31" s="14" t="s">
        <v>82</v>
      </c>
      <c r="B31" s="8" t="s">
        <v>97</v>
      </c>
      <c r="C31" s="11" t="s">
        <v>9</v>
      </c>
      <c r="D31" s="62">
        <v>1</v>
      </c>
      <c r="E31" s="40"/>
      <c r="F31" s="50">
        <f>D31*E31</f>
        <v>0</v>
      </c>
    </row>
    <row r="32" spans="1:6" ht="15.75" customHeight="1" x14ac:dyDescent="0.2">
      <c r="A32" s="14"/>
      <c r="D32" s="62"/>
      <c r="E32" s="40"/>
      <c r="F32" s="50"/>
    </row>
    <row r="33" spans="1:7" ht="15.75" customHeight="1" x14ac:dyDescent="0.25">
      <c r="A33" s="14" t="s">
        <v>82</v>
      </c>
      <c r="B33" s="8" t="s">
        <v>92</v>
      </c>
      <c r="C33" s="11" t="s">
        <v>9</v>
      </c>
      <c r="D33" s="62">
        <v>1</v>
      </c>
      <c r="E33" s="40"/>
      <c r="F33" s="50">
        <f>D33*E33</f>
        <v>0</v>
      </c>
    </row>
    <row r="34" spans="1:7" ht="15.75" customHeight="1" x14ac:dyDescent="0.2">
      <c r="A34" s="14"/>
      <c r="D34" s="62"/>
      <c r="E34" s="40"/>
      <c r="F34" s="50"/>
    </row>
    <row r="35" spans="1:7" ht="15" customHeight="1" x14ac:dyDescent="0.2">
      <c r="A35" s="14"/>
      <c r="D35" s="62"/>
      <c r="E35" s="40"/>
      <c r="F35" s="50"/>
    </row>
    <row r="36" spans="1:7" ht="15.75" customHeight="1" x14ac:dyDescent="0.2">
      <c r="A36" s="14"/>
      <c r="D36" s="62"/>
      <c r="E36" s="40"/>
      <c r="F36" s="50"/>
    </row>
    <row r="37" spans="1:7" s="2" customFormat="1" ht="15.75" x14ac:dyDescent="0.25">
      <c r="A37" s="15" t="s">
        <v>15</v>
      </c>
      <c r="B37" s="7" t="s">
        <v>16</v>
      </c>
      <c r="C37" s="10"/>
      <c r="D37" s="63"/>
      <c r="E37" s="41"/>
      <c r="F37" s="39"/>
      <c r="G37" s="1"/>
    </row>
    <row r="38" spans="1:7" ht="15" customHeight="1" x14ac:dyDescent="0.2">
      <c r="A38" s="14"/>
      <c r="D38" s="62"/>
      <c r="E38" s="40"/>
      <c r="F38" s="50"/>
    </row>
    <row r="39" spans="1:7" ht="30" customHeight="1" x14ac:dyDescent="0.2">
      <c r="A39" s="14" t="s">
        <v>56</v>
      </c>
      <c r="B39" s="8" t="s">
        <v>77</v>
      </c>
      <c r="C39" s="11" t="s">
        <v>9</v>
      </c>
      <c r="D39" s="62">
        <v>5</v>
      </c>
      <c r="E39" s="40"/>
      <c r="F39" s="50">
        <f>D39*E39</f>
        <v>0</v>
      </c>
    </row>
    <row r="40" spans="1:7" x14ac:dyDescent="0.2">
      <c r="A40" s="14"/>
      <c r="D40" s="62"/>
      <c r="E40" s="40"/>
      <c r="F40" s="50"/>
    </row>
    <row r="41" spans="1:7" x14ac:dyDescent="0.2">
      <c r="A41" s="14" t="s">
        <v>60</v>
      </c>
      <c r="B41" s="8" t="s">
        <v>61</v>
      </c>
      <c r="C41" s="11" t="s">
        <v>9</v>
      </c>
      <c r="D41" s="62">
        <v>4</v>
      </c>
      <c r="E41" s="40"/>
      <c r="F41" s="50">
        <f>D41*E41</f>
        <v>0</v>
      </c>
    </row>
    <row r="42" spans="1:7" x14ac:dyDescent="0.2">
      <c r="A42" s="14"/>
      <c r="D42" s="62"/>
      <c r="E42" s="40"/>
      <c r="F42" s="50"/>
    </row>
    <row r="43" spans="1:7" x14ac:dyDescent="0.2">
      <c r="A43" s="14" t="s">
        <v>60</v>
      </c>
      <c r="B43" s="8" t="s">
        <v>62</v>
      </c>
      <c r="C43" s="11" t="s">
        <v>9</v>
      </c>
      <c r="D43" s="62">
        <v>1</v>
      </c>
      <c r="E43" s="40"/>
      <c r="F43" s="50">
        <f>D43*E43</f>
        <v>0</v>
      </c>
    </row>
    <row r="44" spans="1:7" x14ac:dyDescent="0.2">
      <c r="A44" s="14"/>
      <c r="D44" s="62"/>
      <c r="E44" s="40"/>
      <c r="F44" s="51"/>
    </row>
    <row r="45" spans="1:7" ht="45" customHeight="1" x14ac:dyDescent="0.2">
      <c r="A45" s="26" t="s">
        <v>67</v>
      </c>
      <c r="B45" s="31" t="s">
        <v>101</v>
      </c>
      <c r="C45" s="37" t="s">
        <v>9</v>
      </c>
      <c r="D45" s="64">
        <v>10</v>
      </c>
      <c r="E45" s="46"/>
      <c r="F45" s="50">
        <f>D45*E45</f>
        <v>0</v>
      </c>
    </row>
    <row r="46" spans="1:7" s="2" customFormat="1" ht="15.75" x14ac:dyDescent="0.25">
      <c r="A46" s="14"/>
      <c r="B46" s="8"/>
      <c r="C46" s="11"/>
      <c r="D46" s="65"/>
      <c r="E46" s="40"/>
      <c r="F46" s="52"/>
    </row>
    <row r="47" spans="1:7" s="2" customFormat="1" ht="15.75" x14ac:dyDescent="0.25">
      <c r="A47" s="15"/>
      <c r="B47" s="7"/>
      <c r="C47" s="10"/>
      <c r="D47" s="63"/>
      <c r="E47" s="41"/>
      <c r="F47" s="53">
        <f>SUM(F5:F45)</f>
        <v>0</v>
      </c>
    </row>
    <row r="48" spans="1:7" s="2" customFormat="1" ht="15.75" x14ac:dyDescent="0.25">
      <c r="A48" s="15"/>
      <c r="B48" s="7"/>
      <c r="C48" s="10"/>
      <c r="D48" s="63"/>
      <c r="E48" s="41"/>
      <c r="F48" s="53"/>
    </row>
    <row r="49" spans="1:7" s="2" customFormat="1" ht="15.75" x14ac:dyDescent="0.25">
      <c r="A49" s="15"/>
      <c r="B49" s="7"/>
      <c r="C49" s="10"/>
      <c r="D49" s="63"/>
      <c r="E49" s="41"/>
      <c r="F49" s="53"/>
      <c r="G49" s="1"/>
    </row>
    <row r="50" spans="1:7" s="2" customFormat="1" ht="15.75" x14ac:dyDescent="0.25">
      <c r="A50" s="17" t="s">
        <v>17</v>
      </c>
      <c r="B50" s="7" t="s">
        <v>18</v>
      </c>
      <c r="C50" s="10"/>
      <c r="D50" s="63"/>
      <c r="E50" s="41"/>
      <c r="F50" s="39"/>
      <c r="G50" s="1"/>
    </row>
    <row r="51" spans="1:7" ht="15.75" x14ac:dyDescent="0.25">
      <c r="A51" s="27"/>
      <c r="B51" s="28"/>
      <c r="C51" s="29"/>
      <c r="D51" s="66"/>
      <c r="E51" s="42"/>
      <c r="F51" s="54"/>
    </row>
    <row r="52" spans="1:7" ht="28.5" x14ac:dyDescent="0.2">
      <c r="A52" s="31" t="s">
        <v>19</v>
      </c>
      <c r="B52" s="32" t="s">
        <v>20</v>
      </c>
      <c r="C52" s="33" t="s">
        <v>9</v>
      </c>
      <c r="D52" s="67">
        <f>SUM(D15:D45)</f>
        <v>57</v>
      </c>
      <c r="E52" s="43"/>
      <c r="F52" s="50">
        <f>D52*E52</f>
        <v>0</v>
      </c>
    </row>
    <row r="53" spans="1:7" x14ac:dyDescent="0.2">
      <c r="A53" s="31"/>
      <c r="B53" s="32"/>
      <c r="C53" s="33"/>
      <c r="D53" s="67"/>
      <c r="E53" s="43"/>
      <c r="F53" s="54"/>
    </row>
    <row r="54" spans="1:7" ht="29.25" x14ac:dyDescent="0.25">
      <c r="A54" s="31" t="s">
        <v>112</v>
      </c>
      <c r="B54" s="32" t="s">
        <v>115</v>
      </c>
      <c r="C54" s="33" t="s">
        <v>5</v>
      </c>
      <c r="D54" s="67">
        <v>11</v>
      </c>
      <c r="E54" s="43"/>
      <c r="F54" s="50">
        <f>D54*E54</f>
        <v>0</v>
      </c>
    </row>
    <row r="55" spans="1:7" x14ac:dyDescent="0.2">
      <c r="A55" s="31"/>
      <c r="B55" s="32"/>
      <c r="C55" s="33"/>
      <c r="D55" s="67"/>
      <c r="E55" s="43"/>
      <c r="F55" s="54"/>
    </row>
    <row r="56" spans="1:7" ht="29.25" x14ac:dyDescent="0.25">
      <c r="A56" s="31" t="s">
        <v>21</v>
      </c>
      <c r="B56" s="32" t="s">
        <v>114</v>
      </c>
      <c r="C56" s="33" t="s">
        <v>5</v>
      </c>
      <c r="D56" s="67">
        <v>286</v>
      </c>
      <c r="E56" s="43"/>
      <c r="F56" s="50">
        <f>D56*E56</f>
        <v>0</v>
      </c>
    </row>
    <row r="57" spans="1:7" ht="15" customHeight="1" x14ac:dyDescent="0.2">
      <c r="A57" s="31"/>
      <c r="B57" s="32"/>
      <c r="C57" s="33"/>
      <c r="D57" s="67"/>
      <c r="E57" s="43"/>
      <c r="F57" s="55"/>
    </row>
    <row r="58" spans="1:7" ht="15" customHeight="1" x14ac:dyDescent="0.2">
      <c r="A58" s="31" t="s">
        <v>22</v>
      </c>
      <c r="B58" s="32" t="s">
        <v>78</v>
      </c>
      <c r="C58" s="33" t="s">
        <v>5</v>
      </c>
      <c r="D58" s="67">
        <v>60</v>
      </c>
      <c r="E58" s="43"/>
      <c r="F58" s="50">
        <f>D58*E58</f>
        <v>0</v>
      </c>
    </row>
    <row r="59" spans="1:7" ht="19.5" customHeight="1" x14ac:dyDescent="0.25">
      <c r="A59" s="12"/>
      <c r="B59" s="9"/>
      <c r="D59" s="62"/>
      <c r="E59" s="40"/>
      <c r="F59" s="50"/>
    </row>
    <row r="60" spans="1:7" ht="28.5" customHeight="1" x14ac:dyDescent="0.2">
      <c r="A60" s="14" t="s">
        <v>23</v>
      </c>
      <c r="B60" s="8" t="s">
        <v>27</v>
      </c>
      <c r="D60" s="62"/>
      <c r="E60" s="40"/>
      <c r="F60" s="39"/>
    </row>
    <row r="61" spans="1:7" ht="15" customHeight="1" x14ac:dyDescent="0.2">
      <c r="A61" s="14"/>
      <c r="D61" s="62"/>
      <c r="E61" s="40"/>
      <c r="F61" s="39"/>
    </row>
    <row r="62" spans="1:7" ht="15" customHeight="1" x14ac:dyDescent="0.25">
      <c r="A62" s="12" t="s">
        <v>116</v>
      </c>
      <c r="B62" s="9" t="s">
        <v>28</v>
      </c>
      <c r="C62" s="11" t="s">
        <v>9</v>
      </c>
      <c r="D62" s="62">
        <v>5</v>
      </c>
      <c r="E62" s="40"/>
      <c r="F62" s="50">
        <f>D62*E62</f>
        <v>0</v>
      </c>
    </row>
    <row r="63" spans="1:7" ht="15.75" x14ac:dyDescent="0.25">
      <c r="A63" s="14"/>
      <c r="B63" s="9"/>
      <c r="D63" s="62"/>
      <c r="E63" s="40"/>
      <c r="F63" s="39"/>
    </row>
    <row r="64" spans="1:7" x14ac:dyDescent="0.2">
      <c r="A64" s="14" t="s">
        <v>24</v>
      </c>
      <c r="B64" s="8" t="s">
        <v>95</v>
      </c>
      <c r="C64" s="11" t="s">
        <v>9</v>
      </c>
      <c r="D64" s="62">
        <v>37</v>
      </c>
      <c r="E64" s="40"/>
      <c r="F64" s="50">
        <f>D64*E64</f>
        <v>0</v>
      </c>
    </row>
    <row r="65" spans="1:7" x14ac:dyDescent="0.2">
      <c r="A65" s="14"/>
      <c r="D65" s="62"/>
      <c r="E65" s="40"/>
      <c r="F65" s="50"/>
    </row>
    <row r="66" spans="1:7" x14ac:dyDescent="0.2">
      <c r="A66" s="14" t="s">
        <v>25</v>
      </c>
      <c r="B66" s="8" t="s">
        <v>63</v>
      </c>
      <c r="C66" s="11" t="s">
        <v>9</v>
      </c>
      <c r="D66" s="62">
        <v>5</v>
      </c>
      <c r="E66" s="40"/>
      <c r="F66" s="50">
        <f>D66*E66</f>
        <v>0</v>
      </c>
    </row>
    <row r="67" spans="1:7" x14ac:dyDescent="0.2">
      <c r="A67" s="14"/>
      <c r="D67" s="62"/>
      <c r="E67" s="40"/>
      <c r="F67" s="39"/>
    </row>
    <row r="68" spans="1:7" x14ac:dyDescent="0.2">
      <c r="A68" s="14" t="s">
        <v>26</v>
      </c>
      <c r="B68" s="8" t="s">
        <v>80</v>
      </c>
      <c r="C68" s="11" t="s">
        <v>9</v>
      </c>
      <c r="D68" s="62">
        <v>10</v>
      </c>
      <c r="E68" s="40"/>
      <c r="F68" s="50">
        <f>D68*E68</f>
        <v>0</v>
      </c>
    </row>
    <row r="69" spans="1:7" x14ac:dyDescent="0.2">
      <c r="A69" s="31"/>
      <c r="B69" s="32"/>
      <c r="C69" s="33"/>
      <c r="D69" s="67"/>
      <c r="E69" s="43"/>
      <c r="F69" s="54"/>
    </row>
    <row r="70" spans="1:7" x14ac:dyDescent="0.2">
      <c r="A70" s="35" t="s">
        <v>29</v>
      </c>
      <c r="B70" s="32" t="s">
        <v>31</v>
      </c>
      <c r="C70" s="33" t="s">
        <v>5</v>
      </c>
      <c r="D70" s="67">
        <v>357</v>
      </c>
      <c r="E70" s="43"/>
      <c r="F70" s="50">
        <f>D70*E70</f>
        <v>0</v>
      </c>
    </row>
    <row r="71" spans="1:7" x14ac:dyDescent="0.2">
      <c r="A71" s="35"/>
      <c r="B71" s="32"/>
      <c r="C71" s="33"/>
      <c r="D71" s="67"/>
      <c r="E71" s="43"/>
      <c r="F71" s="54"/>
    </row>
    <row r="72" spans="1:7" x14ac:dyDescent="0.2">
      <c r="A72" s="31" t="s">
        <v>30</v>
      </c>
      <c r="B72" s="32" t="s">
        <v>32</v>
      </c>
      <c r="C72" s="33" t="s">
        <v>5</v>
      </c>
      <c r="D72" s="67">
        <f>D70</f>
        <v>357</v>
      </c>
      <c r="E72" s="43"/>
      <c r="F72" s="50">
        <f>D72*E72</f>
        <v>0</v>
      </c>
    </row>
    <row r="73" spans="1:7" ht="15" customHeight="1" x14ac:dyDescent="0.2">
      <c r="A73" s="31"/>
      <c r="B73" s="32"/>
      <c r="C73" s="33"/>
      <c r="D73" s="67"/>
      <c r="E73" s="43"/>
      <c r="F73" s="54"/>
    </row>
    <row r="74" spans="1:7" ht="15" customHeight="1" x14ac:dyDescent="0.2">
      <c r="A74" s="35" t="s">
        <v>83</v>
      </c>
      <c r="B74" s="32" t="s">
        <v>33</v>
      </c>
      <c r="C74" s="33" t="s">
        <v>9</v>
      </c>
      <c r="D74" s="67">
        <v>5</v>
      </c>
      <c r="E74" s="43"/>
      <c r="F74" s="50">
        <f>D74*E74</f>
        <v>0</v>
      </c>
    </row>
    <row r="75" spans="1:7" ht="15" customHeight="1" x14ac:dyDescent="0.2">
      <c r="A75" s="35"/>
      <c r="B75" s="32"/>
      <c r="C75" s="33"/>
      <c r="D75" s="67"/>
      <c r="E75" s="43"/>
      <c r="F75" s="55"/>
    </row>
    <row r="76" spans="1:7" ht="13.5" customHeight="1" x14ac:dyDescent="0.2">
      <c r="A76" s="35" t="s">
        <v>84</v>
      </c>
      <c r="B76" s="32" t="s">
        <v>98</v>
      </c>
      <c r="C76" s="33" t="s">
        <v>35</v>
      </c>
      <c r="D76" s="67">
        <v>1</v>
      </c>
      <c r="E76" s="43"/>
      <c r="F76" s="50">
        <f>D76*E76</f>
        <v>0</v>
      </c>
    </row>
    <row r="77" spans="1:7" ht="15" customHeight="1" x14ac:dyDescent="0.2">
      <c r="A77" s="35"/>
      <c r="B77" s="32"/>
      <c r="C77" s="33"/>
      <c r="D77" s="67"/>
      <c r="E77" s="43"/>
      <c r="F77" s="54"/>
    </row>
    <row r="78" spans="1:7" ht="32.25" customHeight="1" x14ac:dyDescent="0.25">
      <c r="A78" s="35" t="s">
        <v>85</v>
      </c>
      <c r="B78" s="73" t="s">
        <v>153</v>
      </c>
      <c r="C78" s="69" t="s">
        <v>124</v>
      </c>
      <c r="D78" s="68">
        <v>1</v>
      </c>
      <c r="E78" s="68"/>
      <c r="F78" s="70">
        <f>D78*E78</f>
        <v>0</v>
      </c>
      <c r="G78" s="2"/>
    </row>
    <row r="79" spans="1:7" ht="17.25" customHeight="1" x14ac:dyDescent="0.25">
      <c r="A79" s="35"/>
      <c r="B79" s="59" t="s">
        <v>126</v>
      </c>
      <c r="C79" s="71"/>
      <c r="D79" s="67"/>
      <c r="E79" s="67"/>
      <c r="F79" s="72"/>
      <c r="G79" s="2"/>
    </row>
    <row r="80" spans="1:7" ht="30" customHeight="1" x14ac:dyDescent="0.25">
      <c r="A80" s="35" t="s">
        <v>86</v>
      </c>
      <c r="B80" s="32" t="s">
        <v>89</v>
      </c>
      <c r="C80" s="33" t="s">
        <v>5</v>
      </c>
      <c r="D80" s="68">
        <v>357</v>
      </c>
      <c r="E80" s="43"/>
      <c r="F80" s="50">
        <f>D80*E80</f>
        <v>0</v>
      </c>
      <c r="G80" s="2"/>
    </row>
    <row r="81" spans="1:7" ht="15.75" customHeight="1" x14ac:dyDescent="0.25">
      <c r="A81" s="35"/>
      <c r="B81" s="32"/>
      <c r="C81" s="33"/>
      <c r="D81" s="67"/>
      <c r="E81" s="43"/>
      <c r="F81" s="55"/>
      <c r="G81" s="2"/>
    </row>
    <row r="82" spans="1:7" s="2" customFormat="1" ht="29.25" x14ac:dyDescent="0.25">
      <c r="A82" s="31" t="s">
        <v>87</v>
      </c>
      <c r="B82" s="32" t="s">
        <v>34</v>
      </c>
      <c r="C82" s="33" t="s">
        <v>127</v>
      </c>
      <c r="D82" s="67">
        <v>0.1</v>
      </c>
      <c r="E82" s="43">
        <f>SUM(F5:F46)+SUM(F52:F81)</f>
        <v>0</v>
      </c>
      <c r="F82" s="50">
        <f>D82*E82</f>
        <v>0</v>
      </c>
    </row>
    <row r="83" spans="1:7" s="2" customFormat="1" ht="15.75" x14ac:dyDescent="0.25">
      <c r="A83" s="36"/>
      <c r="B83" s="28"/>
      <c r="C83" s="29"/>
      <c r="D83" s="66"/>
      <c r="E83" s="42"/>
      <c r="F83" s="56"/>
    </row>
    <row r="84" spans="1:7" s="2" customFormat="1" ht="15.75" x14ac:dyDescent="0.25">
      <c r="A84" s="15"/>
      <c r="B84" s="7"/>
      <c r="C84" s="10"/>
      <c r="D84" s="63"/>
      <c r="E84" s="41"/>
      <c r="F84" s="53">
        <f>SUM(F52:F83)</f>
        <v>0</v>
      </c>
    </row>
    <row r="85" spans="1:7" s="2" customFormat="1" ht="15.75" x14ac:dyDescent="0.25">
      <c r="A85" s="15" t="s">
        <v>36</v>
      </c>
      <c r="B85" s="7" t="s">
        <v>37</v>
      </c>
      <c r="C85" s="10"/>
      <c r="D85" s="63"/>
      <c r="E85" s="41"/>
      <c r="F85" s="39"/>
      <c r="G85" s="1"/>
    </row>
    <row r="86" spans="1:7" ht="15.75" x14ac:dyDescent="0.25">
      <c r="A86" s="15"/>
      <c r="B86" s="7"/>
      <c r="C86" s="10"/>
      <c r="D86" s="63"/>
      <c r="E86" s="41"/>
      <c r="F86" s="39"/>
    </row>
    <row r="87" spans="1:7" ht="15.75" customHeight="1" x14ac:dyDescent="0.2">
      <c r="A87" s="14" t="s">
        <v>38</v>
      </c>
      <c r="B87" s="8" t="s">
        <v>39</v>
      </c>
      <c r="C87" s="11" t="s">
        <v>5</v>
      </c>
      <c r="D87" s="62">
        <f>D80</f>
        <v>357</v>
      </c>
      <c r="E87" s="40"/>
      <c r="F87" s="50">
        <f>D87*E87</f>
        <v>0</v>
      </c>
    </row>
    <row r="88" spans="1:7" x14ac:dyDescent="0.2">
      <c r="A88" s="14"/>
      <c r="D88" s="62"/>
      <c r="E88" s="40"/>
      <c r="F88" s="39"/>
    </row>
    <row r="89" spans="1:7" ht="42.75" x14ac:dyDescent="0.2">
      <c r="A89" s="14" t="s">
        <v>40</v>
      </c>
      <c r="B89" s="8" t="s">
        <v>141</v>
      </c>
      <c r="D89" s="62"/>
      <c r="E89" s="40"/>
      <c r="F89" s="50"/>
    </row>
    <row r="90" spans="1:7" x14ac:dyDescent="0.2">
      <c r="A90" s="81" t="s">
        <v>137</v>
      </c>
      <c r="B90" s="82" t="s">
        <v>138</v>
      </c>
      <c r="C90" s="83" t="s">
        <v>41</v>
      </c>
      <c r="D90" s="77">
        <v>223</v>
      </c>
      <c r="E90" s="77"/>
      <c r="F90" s="94">
        <f>D90*E90</f>
        <v>0</v>
      </c>
    </row>
    <row r="91" spans="1:7" x14ac:dyDescent="0.2">
      <c r="A91" s="81" t="s">
        <v>139</v>
      </c>
      <c r="B91" s="82" t="s">
        <v>140</v>
      </c>
      <c r="C91" s="83" t="s">
        <v>41</v>
      </c>
      <c r="D91" s="77">
        <v>420</v>
      </c>
      <c r="E91" s="77"/>
      <c r="F91" s="94">
        <f>D91*E91</f>
        <v>0</v>
      </c>
    </row>
    <row r="92" spans="1:7" x14ac:dyDescent="0.2">
      <c r="A92" s="14"/>
      <c r="D92" s="62"/>
      <c r="E92" s="40"/>
      <c r="F92" s="50"/>
    </row>
    <row r="93" spans="1:7" ht="42.75" x14ac:dyDescent="0.2">
      <c r="A93" s="14" t="s">
        <v>42</v>
      </c>
      <c r="B93" s="8" t="s">
        <v>128</v>
      </c>
      <c r="C93" s="11" t="s">
        <v>41</v>
      </c>
      <c r="D93" s="62">
        <v>30</v>
      </c>
      <c r="E93" s="40"/>
      <c r="F93" s="50">
        <f>D93*E93</f>
        <v>0</v>
      </c>
    </row>
    <row r="94" spans="1:7" ht="18.75" customHeight="1" x14ac:dyDescent="0.2">
      <c r="A94" s="14"/>
      <c r="D94" s="62"/>
      <c r="E94" s="40"/>
      <c r="F94" s="39"/>
    </row>
    <row r="95" spans="1:7" ht="28.5" x14ac:dyDescent="0.2">
      <c r="A95" s="14" t="s">
        <v>43</v>
      </c>
      <c r="B95" s="8" t="s">
        <v>44</v>
      </c>
      <c r="C95" s="11" t="s">
        <v>45</v>
      </c>
      <c r="D95" s="62">
        <v>214</v>
      </c>
      <c r="E95" s="40"/>
      <c r="F95" s="50">
        <f>D95*E95</f>
        <v>0</v>
      </c>
    </row>
    <row r="96" spans="1:7" x14ac:dyDescent="0.2">
      <c r="A96" s="14"/>
      <c r="D96" s="62"/>
      <c r="E96" s="40"/>
      <c r="F96" s="50"/>
    </row>
    <row r="97" spans="1:7" ht="42.75" x14ac:dyDescent="0.2">
      <c r="A97" s="14" t="s">
        <v>46</v>
      </c>
      <c r="B97" s="8" t="s">
        <v>91</v>
      </c>
      <c r="C97" s="11" t="s">
        <v>41</v>
      </c>
      <c r="D97" s="62">
        <v>75</v>
      </c>
      <c r="E97" s="40"/>
      <c r="F97" s="50">
        <f>D97*E97</f>
        <v>0</v>
      </c>
    </row>
    <row r="98" spans="1:7" ht="20.25" customHeight="1" x14ac:dyDescent="0.2">
      <c r="A98" s="14"/>
      <c r="D98" s="62"/>
      <c r="E98" s="40"/>
      <c r="F98" s="50"/>
    </row>
    <row r="99" spans="1:7" ht="33.75" customHeight="1" x14ac:dyDescent="0.2">
      <c r="A99" s="18" t="s">
        <v>47</v>
      </c>
      <c r="B99" s="8" t="s">
        <v>51</v>
      </c>
      <c r="C99" s="11" t="s">
        <v>52</v>
      </c>
      <c r="D99" s="62">
        <v>11</v>
      </c>
      <c r="E99" s="40"/>
      <c r="F99" s="50">
        <f>D99*E99</f>
        <v>0</v>
      </c>
    </row>
    <row r="100" spans="1:7" x14ac:dyDescent="0.2">
      <c r="A100" s="18"/>
      <c r="D100" s="62"/>
      <c r="E100" s="40"/>
      <c r="F100" s="50"/>
    </row>
    <row r="101" spans="1:7" ht="57" x14ac:dyDescent="0.2">
      <c r="A101" s="14" t="s">
        <v>48</v>
      </c>
      <c r="B101" s="87" t="s">
        <v>142</v>
      </c>
      <c r="C101" s="11" t="s">
        <v>41</v>
      </c>
      <c r="D101" s="77">
        <v>420</v>
      </c>
      <c r="E101" s="40"/>
      <c r="F101" s="50">
        <f>D101*E101</f>
        <v>0</v>
      </c>
    </row>
    <row r="102" spans="1:7" x14ac:dyDescent="0.2">
      <c r="A102" s="14"/>
      <c r="D102" s="62"/>
      <c r="E102" s="40"/>
      <c r="F102" s="50"/>
    </row>
    <row r="103" spans="1:7" ht="28.5" x14ac:dyDescent="0.25">
      <c r="A103" s="14" t="s">
        <v>113</v>
      </c>
      <c r="B103" s="88" t="s">
        <v>143</v>
      </c>
      <c r="C103" s="11" t="s">
        <v>41</v>
      </c>
      <c r="D103" s="77">
        <v>253</v>
      </c>
      <c r="E103" s="40"/>
      <c r="F103" s="50">
        <f>D103*E103</f>
        <v>0</v>
      </c>
      <c r="G103" s="2"/>
    </row>
    <row r="104" spans="1:7" x14ac:dyDescent="0.2">
      <c r="A104" s="14"/>
      <c r="D104" s="62"/>
      <c r="E104" s="40"/>
      <c r="F104" s="39"/>
    </row>
    <row r="105" spans="1:7" s="2" customFormat="1" ht="57" x14ac:dyDescent="0.25">
      <c r="A105" s="14" t="s">
        <v>49</v>
      </c>
      <c r="B105" s="93" t="s">
        <v>150</v>
      </c>
      <c r="C105" s="11"/>
      <c r="D105" s="62"/>
      <c r="E105" s="40"/>
      <c r="F105" s="50"/>
    </row>
    <row r="106" spans="1:7" s="2" customFormat="1" ht="15.75" x14ac:dyDescent="0.25">
      <c r="A106" s="81" t="s">
        <v>147</v>
      </c>
      <c r="B106" s="89" t="s">
        <v>144</v>
      </c>
      <c r="C106" s="90" t="s">
        <v>9</v>
      </c>
      <c r="D106" s="91">
        <v>2</v>
      </c>
      <c r="E106" s="92"/>
      <c r="F106" s="94">
        <f>D106*E106</f>
        <v>0</v>
      </c>
    </row>
    <row r="107" spans="1:7" s="2" customFormat="1" ht="28.5" x14ac:dyDescent="0.25">
      <c r="A107" s="81" t="s">
        <v>148</v>
      </c>
      <c r="B107" s="89" t="s">
        <v>145</v>
      </c>
      <c r="C107" s="90" t="s">
        <v>9</v>
      </c>
      <c r="D107" s="91">
        <v>4</v>
      </c>
      <c r="E107" s="92"/>
      <c r="F107" s="94">
        <f>D107*E107</f>
        <v>0</v>
      </c>
    </row>
    <row r="108" spans="1:7" s="2" customFormat="1" ht="15.75" x14ac:dyDescent="0.25">
      <c r="A108" s="81" t="s">
        <v>149</v>
      </c>
      <c r="B108" s="89" t="s">
        <v>146</v>
      </c>
      <c r="C108" s="90" t="s">
        <v>9</v>
      </c>
      <c r="D108" s="91">
        <v>5</v>
      </c>
      <c r="E108" s="92"/>
      <c r="F108" s="94">
        <f>D108*E108</f>
        <v>0</v>
      </c>
    </row>
    <row r="109" spans="1:7" x14ac:dyDescent="0.2">
      <c r="A109" s="14"/>
      <c r="D109" s="62"/>
      <c r="E109" s="40"/>
      <c r="F109" s="50"/>
    </row>
    <row r="110" spans="1:7" s="2" customFormat="1" ht="15.75" x14ac:dyDescent="0.25">
      <c r="A110" s="14" t="s">
        <v>50</v>
      </c>
      <c r="B110" s="8" t="s">
        <v>64</v>
      </c>
      <c r="C110" s="11" t="s">
        <v>5</v>
      </c>
      <c r="D110" s="62">
        <v>297</v>
      </c>
      <c r="E110" s="40"/>
      <c r="F110" s="50">
        <f>D110*E110</f>
        <v>0</v>
      </c>
      <c r="G110" s="1"/>
    </row>
    <row r="111" spans="1:7" x14ac:dyDescent="0.2">
      <c r="A111" s="14"/>
      <c r="D111" s="62"/>
      <c r="E111" s="40"/>
      <c r="F111" s="50"/>
    </row>
    <row r="112" spans="1:7" s="2" customFormat="1" ht="54.75" customHeight="1" x14ac:dyDescent="0.25">
      <c r="A112" s="14" t="s">
        <v>117</v>
      </c>
      <c r="B112" s="88" t="s">
        <v>151</v>
      </c>
      <c r="C112" s="11" t="s">
        <v>45</v>
      </c>
      <c r="D112" s="62">
        <v>594</v>
      </c>
      <c r="E112" s="40"/>
      <c r="F112" s="50">
        <f>D112*E112</f>
        <v>0</v>
      </c>
      <c r="G112" s="1"/>
    </row>
    <row r="113" spans="1:7" x14ac:dyDescent="0.2">
      <c r="A113" s="14"/>
      <c r="D113" s="62"/>
      <c r="E113" s="40"/>
      <c r="F113" s="50"/>
    </row>
    <row r="114" spans="1:7" ht="86.25" x14ac:dyDescent="0.2">
      <c r="A114" s="14" t="s">
        <v>133</v>
      </c>
      <c r="B114" s="74" t="s">
        <v>152</v>
      </c>
      <c r="D114" s="77">
        <v>148</v>
      </c>
      <c r="E114" s="79"/>
      <c r="F114" s="78">
        <f>D114*E114</f>
        <v>0</v>
      </c>
    </row>
    <row r="115" spans="1:7" x14ac:dyDescent="0.2">
      <c r="A115" s="14"/>
      <c r="B115" s="74"/>
      <c r="D115" s="77"/>
      <c r="E115" s="77"/>
      <c r="F115" s="78"/>
    </row>
    <row r="116" spans="1:7" ht="28.5" x14ac:dyDescent="0.2">
      <c r="A116" s="14" t="s">
        <v>134</v>
      </c>
      <c r="B116" s="74" t="s">
        <v>129</v>
      </c>
      <c r="D116" s="77">
        <v>594</v>
      </c>
      <c r="E116" s="79"/>
      <c r="F116" s="78">
        <f>D116*E116</f>
        <v>0</v>
      </c>
    </row>
    <row r="117" spans="1:7" x14ac:dyDescent="0.2">
      <c r="A117" s="14"/>
      <c r="B117" s="74"/>
      <c r="D117" s="77"/>
      <c r="E117" s="77"/>
      <c r="F117" s="78"/>
    </row>
    <row r="118" spans="1:7" ht="28.5" x14ac:dyDescent="0.2">
      <c r="A118" s="14" t="s">
        <v>135</v>
      </c>
      <c r="B118" s="74" t="s">
        <v>130</v>
      </c>
      <c r="D118" s="77">
        <v>594</v>
      </c>
      <c r="E118" s="79"/>
      <c r="F118" s="78">
        <f>D118*E118</f>
        <v>0</v>
      </c>
    </row>
    <row r="119" spans="1:7" x14ac:dyDescent="0.2">
      <c r="A119" s="14"/>
      <c r="B119" s="74"/>
      <c r="D119" s="62"/>
      <c r="E119" s="40"/>
      <c r="F119" s="50"/>
    </row>
    <row r="120" spans="1:7" ht="57" x14ac:dyDescent="0.2">
      <c r="A120" s="14" t="s">
        <v>136</v>
      </c>
      <c r="B120" s="75" t="s">
        <v>131</v>
      </c>
      <c r="C120" s="84" t="s">
        <v>127</v>
      </c>
      <c r="D120" s="85">
        <v>0.5</v>
      </c>
      <c r="E120" s="85"/>
      <c r="F120" s="86">
        <f>D120*E120</f>
        <v>0</v>
      </c>
    </row>
    <row r="121" spans="1:7" ht="15.75" x14ac:dyDescent="0.25">
      <c r="A121" s="14"/>
      <c r="B121" s="76" t="s">
        <v>132</v>
      </c>
      <c r="D121" s="62"/>
      <c r="E121" s="40"/>
      <c r="F121" s="50"/>
      <c r="G121" s="2"/>
    </row>
    <row r="122" spans="1:7" ht="15.75" x14ac:dyDescent="0.25">
      <c r="A122" s="14"/>
      <c r="B122" s="76"/>
      <c r="D122" s="62"/>
      <c r="E122" s="40"/>
      <c r="F122" s="50"/>
      <c r="G122" s="2"/>
    </row>
    <row r="123" spans="1:7" ht="75.75" customHeight="1" x14ac:dyDescent="0.2">
      <c r="A123" s="14" t="s">
        <v>68</v>
      </c>
      <c r="B123" s="8" t="s">
        <v>93</v>
      </c>
      <c r="C123" s="11" t="s">
        <v>5</v>
      </c>
      <c r="D123" s="62">
        <v>50</v>
      </c>
      <c r="E123" s="80"/>
      <c r="F123" s="50">
        <f>D123*E123</f>
        <v>0</v>
      </c>
    </row>
    <row r="124" spans="1:7" s="2" customFormat="1" ht="15.75" x14ac:dyDescent="0.25">
      <c r="A124" s="14"/>
      <c r="B124" s="8"/>
      <c r="C124" s="11"/>
      <c r="D124" s="62"/>
      <c r="E124" s="40"/>
      <c r="F124" s="50"/>
      <c r="G124" s="1"/>
    </row>
    <row r="125" spans="1:7" ht="28.5" x14ac:dyDescent="0.2">
      <c r="A125" s="14" t="s">
        <v>69</v>
      </c>
      <c r="B125" s="8" t="s">
        <v>34</v>
      </c>
      <c r="C125" s="33" t="s">
        <v>127</v>
      </c>
      <c r="D125" s="67">
        <v>0.1</v>
      </c>
      <c r="E125" s="43">
        <f>SUM(F87:F124)</f>
        <v>0</v>
      </c>
      <c r="F125" s="50">
        <f>D125*E125</f>
        <v>0</v>
      </c>
    </row>
    <row r="126" spans="1:7" x14ac:dyDescent="0.2">
      <c r="A126" s="14"/>
      <c r="D126" s="62"/>
      <c r="E126" s="40"/>
      <c r="F126" s="57"/>
    </row>
    <row r="127" spans="1:7" ht="15.75" x14ac:dyDescent="0.25">
      <c r="A127" s="14"/>
      <c r="D127" s="62"/>
      <c r="E127" s="39"/>
      <c r="F127" s="53">
        <f>SUM(F87:F126)</f>
        <v>0</v>
      </c>
    </row>
    <row r="128" spans="1:7" ht="15.75" x14ac:dyDescent="0.25">
      <c r="A128" s="14"/>
      <c r="D128" s="62"/>
      <c r="E128" s="39"/>
      <c r="F128" s="53"/>
    </row>
    <row r="129" spans="1:7" ht="15.75" x14ac:dyDescent="0.25">
      <c r="A129" s="14"/>
      <c r="D129" s="62"/>
      <c r="E129" s="39"/>
      <c r="F129" s="53"/>
    </row>
    <row r="130" spans="1:7" ht="15.75" x14ac:dyDescent="0.25">
      <c r="A130" s="14"/>
      <c r="D130" s="62"/>
      <c r="E130" s="39"/>
      <c r="F130" s="53"/>
    </row>
    <row r="131" spans="1:7" ht="15.75" x14ac:dyDescent="0.25">
      <c r="A131" s="14"/>
      <c r="D131" s="62"/>
      <c r="E131" s="39"/>
      <c r="F131" s="53"/>
    </row>
    <row r="132" spans="1:7" ht="15.75" x14ac:dyDescent="0.25">
      <c r="A132" s="14"/>
      <c r="D132" s="62"/>
      <c r="E132" s="39"/>
      <c r="F132" s="53"/>
    </row>
    <row r="133" spans="1:7" ht="15.75" x14ac:dyDescent="0.25">
      <c r="A133" s="14"/>
      <c r="D133" s="62"/>
      <c r="E133" s="39"/>
      <c r="F133" s="53"/>
    </row>
    <row r="134" spans="1:7" ht="15.75" x14ac:dyDescent="0.25">
      <c r="A134" s="14"/>
      <c r="D134" s="62"/>
      <c r="E134" s="39"/>
      <c r="F134" s="53"/>
    </row>
    <row r="135" spans="1:7" ht="15.75" x14ac:dyDescent="0.25">
      <c r="A135" s="14"/>
      <c r="D135" s="62"/>
      <c r="E135" s="39"/>
      <c r="F135" s="53"/>
    </row>
    <row r="137" spans="1:7" ht="18" x14ac:dyDescent="0.25">
      <c r="B137" s="19" t="s">
        <v>54</v>
      </c>
    </row>
    <row r="140" spans="1:7" ht="15.75" x14ac:dyDescent="0.25">
      <c r="A140" s="20" t="s">
        <v>0</v>
      </c>
      <c r="B140" s="21" t="s">
        <v>1</v>
      </c>
      <c r="C140" s="23"/>
      <c r="D140" s="58"/>
      <c r="E140" s="44"/>
      <c r="F140" s="58">
        <f>F47</f>
        <v>0</v>
      </c>
    </row>
    <row r="141" spans="1:7" ht="15.75" x14ac:dyDescent="0.25">
      <c r="A141" s="20"/>
      <c r="B141" s="21"/>
      <c r="C141" s="23"/>
      <c r="D141" s="58"/>
      <c r="E141" s="44"/>
      <c r="F141" s="44"/>
      <c r="G141"/>
    </row>
    <row r="142" spans="1:7" ht="15.75" x14ac:dyDescent="0.25">
      <c r="A142" s="20" t="s">
        <v>17</v>
      </c>
      <c r="B142" s="21" t="s">
        <v>18</v>
      </c>
      <c r="C142" s="23"/>
      <c r="D142" s="58"/>
      <c r="E142" s="44"/>
      <c r="F142" s="58">
        <f>F84</f>
        <v>0</v>
      </c>
      <c r="G142"/>
    </row>
    <row r="143" spans="1:7" ht="15.75" x14ac:dyDescent="0.25">
      <c r="A143" s="20"/>
      <c r="B143" s="21"/>
      <c r="C143" s="23"/>
      <c r="D143" s="58"/>
      <c r="E143" s="44"/>
      <c r="F143" s="44"/>
      <c r="G143" s="24"/>
    </row>
    <row r="144" spans="1:7" ht="15.75" x14ac:dyDescent="0.25">
      <c r="A144" s="20" t="s">
        <v>36</v>
      </c>
      <c r="B144" s="21" t="s">
        <v>37</v>
      </c>
      <c r="C144" s="23"/>
      <c r="D144" s="58"/>
      <c r="E144" s="44"/>
      <c r="F144" s="58">
        <f>F127</f>
        <v>0</v>
      </c>
      <c r="G144" s="24"/>
    </row>
    <row r="145" spans="1:7" customFormat="1" ht="16.5" thickBot="1" x14ac:dyDescent="0.3">
      <c r="A145" s="20"/>
      <c r="B145" s="21"/>
      <c r="C145" s="23"/>
      <c r="D145" s="58"/>
      <c r="E145" s="44"/>
      <c r="F145" s="49"/>
      <c r="G145" s="24"/>
    </row>
    <row r="146" spans="1:7" customFormat="1" ht="15.75" x14ac:dyDescent="0.25">
      <c r="A146" s="24"/>
      <c r="B146" s="24"/>
      <c r="C146" s="24"/>
      <c r="D146" s="44"/>
      <c r="E146" s="44"/>
      <c r="F146" s="44"/>
      <c r="G146" s="24"/>
    </row>
    <row r="147" spans="1:7" s="24" customFormat="1" ht="15.75" x14ac:dyDescent="0.25">
      <c r="B147" s="21" t="s">
        <v>55</v>
      </c>
      <c r="D147" s="44"/>
      <c r="E147" s="44"/>
      <c r="F147" s="44">
        <f>F140+F142+F144</f>
        <v>0</v>
      </c>
      <c r="G147"/>
    </row>
    <row r="148" spans="1:7" s="24" customFormat="1" ht="15.75" x14ac:dyDescent="0.25">
      <c r="D148" s="44"/>
      <c r="E148" s="44"/>
      <c r="F148" s="44"/>
      <c r="G148" s="2"/>
    </row>
    <row r="149" spans="1:7" s="2" customFormat="1" ht="15.75" x14ac:dyDescent="0.25">
      <c r="A149"/>
      <c r="B149"/>
      <c r="C149"/>
      <c r="D149" s="65"/>
      <c r="E149" s="38"/>
      <c r="F149" s="38"/>
      <c r="G149" s="1"/>
    </row>
    <row r="150" spans="1:7" s="2" customFormat="1" ht="15.75" x14ac:dyDescent="0.25">
      <c r="A150" s="6"/>
      <c r="B150" s="7"/>
      <c r="C150" s="10"/>
      <c r="D150" s="61"/>
      <c r="E150" s="38"/>
      <c r="F150" s="38"/>
      <c r="G150" s="1"/>
    </row>
    <row r="151" spans="1:7" ht="15.75" x14ac:dyDescent="0.25">
      <c r="A151" s="6"/>
      <c r="B151" s="7"/>
      <c r="C151" s="10"/>
      <c r="D151" s="61"/>
    </row>
  </sheetData>
  <phoneticPr fontId="0" type="noConversion"/>
  <pageMargins left="0.98425196850393704" right="0.75" top="0.98425196850393704" bottom="0.78740157480314965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9"/>
  <sheetViews>
    <sheetView workbookViewId="0">
      <selection activeCell="F6" sqref="F6"/>
    </sheetView>
  </sheetViews>
  <sheetFormatPr defaultRowHeight="12.75" x14ac:dyDescent="0.2"/>
  <cols>
    <col min="3" max="3" width="26.85546875" customWidth="1"/>
    <col min="4" max="4" width="5.5703125" customWidth="1"/>
    <col min="5" max="7" width="15" customWidth="1"/>
  </cols>
  <sheetData>
    <row r="5" spans="2:7" ht="18" x14ac:dyDescent="0.25">
      <c r="B5" s="5"/>
      <c r="C5" s="19" t="s">
        <v>54</v>
      </c>
      <c r="D5" s="11"/>
      <c r="E5" s="22"/>
      <c r="F5" s="22"/>
    </row>
    <row r="6" spans="2:7" ht="15" x14ac:dyDescent="0.2">
      <c r="B6" s="5"/>
      <c r="C6" s="8"/>
      <c r="D6" s="11"/>
      <c r="E6" s="25" t="s">
        <v>99</v>
      </c>
      <c r="F6" s="25" t="s">
        <v>100</v>
      </c>
      <c r="G6" s="25" t="s">
        <v>94</v>
      </c>
    </row>
    <row r="7" spans="2:7" ht="15" x14ac:dyDescent="0.2">
      <c r="B7" s="5"/>
      <c r="C7" s="8"/>
      <c r="D7" s="11"/>
      <c r="E7" s="22"/>
      <c r="F7" s="22"/>
    </row>
    <row r="8" spans="2:7" ht="15.75" x14ac:dyDescent="0.25">
      <c r="B8" s="20" t="s">
        <v>0</v>
      </c>
      <c r="C8" s="21" t="s">
        <v>1</v>
      </c>
      <c r="D8" s="23"/>
      <c r="E8" s="47">
        <f>'VODOVOD 2'!F57</f>
        <v>0</v>
      </c>
      <c r="F8" s="47">
        <f>'VODOVOD 3'!F140</f>
        <v>0</v>
      </c>
      <c r="G8" s="44">
        <f>SUM(E8:F8)</f>
        <v>0</v>
      </c>
    </row>
    <row r="9" spans="2:7" ht="15.75" x14ac:dyDescent="0.25">
      <c r="B9" s="20"/>
      <c r="C9" s="21"/>
      <c r="D9" s="23"/>
      <c r="E9" s="48"/>
      <c r="F9" s="48"/>
      <c r="G9" s="44"/>
    </row>
    <row r="10" spans="2:7" ht="15.75" x14ac:dyDescent="0.25">
      <c r="B10" s="20" t="s">
        <v>17</v>
      </c>
      <c r="C10" s="21" t="s">
        <v>18</v>
      </c>
      <c r="D10" s="23"/>
      <c r="E10" s="47">
        <f>'VODOVOD 2'!F59</f>
        <v>0</v>
      </c>
      <c r="F10" s="47">
        <f>'VODOVOD 3'!F142</f>
        <v>0</v>
      </c>
      <c r="G10" s="44">
        <f>SUM(E10:F10)</f>
        <v>0</v>
      </c>
    </row>
    <row r="11" spans="2:7" ht="15.75" x14ac:dyDescent="0.25">
      <c r="B11" s="20"/>
      <c r="C11" s="21"/>
      <c r="D11" s="23"/>
      <c r="E11" s="48"/>
      <c r="F11" s="48"/>
      <c r="G11" s="44"/>
    </row>
    <row r="12" spans="2:7" ht="15.75" x14ac:dyDescent="0.25">
      <c r="B12" s="20" t="s">
        <v>36</v>
      </c>
      <c r="C12" s="21" t="s">
        <v>37</v>
      </c>
      <c r="D12" s="23"/>
      <c r="E12" s="47">
        <f>'VODOVOD 2'!F61</f>
        <v>0</v>
      </c>
      <c r="F12" s="47">
        <f>'VODOVOD 3'!F144</f>
        <v>0</v>
      </c>
      <c r="G12" s="44">
        <f>SUM(E12:F12)</f>
        <v>0</v>
      </c>
    </row>
    <row r="13" spans="2:7" ht="16.5" thickBot="1" x14ac:dyDescent="0.3">
      <c r="B13" s="20"/>
      <c r="C13" s="21"/>
      <c r="D13" s="23"/>
      <c r="E13" s="49"/>
      <c r="F13" s="49"/>
      <c r="G13" s="49"/>
    </row>
    <row r="14" spans="2:7" ht="15.75" x14ac:dyDescent="0.25">
      <c r="B14" s="24"/>
      <c r="C14" s="24"/>
      <c r="D14" s="24"/>
      <c r="E14" s="44"/>
      <c r="F14" s="44"/>
      <c r="G14" s="44"/>
    </row>
    <row r="15" spans="2:7" ht="15.75" x14ac:dyDescent="0.25">
      <c r="B15" s="24"/>
      <c r="C15" s="21" t="s">
        <v>55</v>
      </c>
      <c r="D15" s="24"/>
      <c r="E15" s="44">
        <f>E8+E10+E12</f>
        <v>0</v>
      </c>
      <c r="F15" s="44">
        <f>F8+F10+F12</f>
        <v>0</v>
      </c>
      <c r="G15" s="44">
        <f>SUM(E15:F15)</f>
        <v>0</v>
      </c>
    </row>
    <row r="16" spans="2:7" ht="15.75" x14ac:dyDescent="0.25">
      <c r="B16" s="24"/>
      <c r="C16" s="24"/>
      <c r="D16" s="24"/>
      <c r="E16" s="44"/>
      <c r="F16" s="44"/>
      <c r="G16" s="44"/>
    </row>
    <row r="17" spans="2:7" ht="15.75" x14ac:dyDescent="0.25">
      <c r="B17" s="24"/>
      <c r="C17" s="24" t="s">
        <v>123</v>
      </c>
      <c r="D17" s="24"/>
      <c r="E17" s="44">
        <f>PRODUCT(E15,0.22)</f>
        <v>0</v>
      </c>
      <c r="F17" s="44">
        <f>PRODUCT(F15,0.22)</f>
        <v>0</v>
      </c>
      <c r="G17" s="44">
        <f>PRODUCT(G15,0.22)</f>
        <v>0</v>
      </c>
    </row>
    <row r="18" spans="2:7" ht="15.75" x14ac:dyDescent="0.25">
      <c r="B18" s="24"/>
      <c r="C18" s="24"/>
      <c r="D18" s="24"/>
      <c r="E18" s="44"/>
      <c r="F18" s="44"/>
      <c r="G18" s="44"/>
    </row>
    <row r="19" spans="2:7" ht="15.75" x14ac:dyDescent="0.25">
      <c r="B19" s="24"/>
      <c r="C19" s="24" t="s">
        <v>57</v>
      </c>
      <c r="D19" s="24"/>
      <c r="E19" s="44">
        <f>SUM(E15:E18)</f>
        <v>0</v>
      </c>
      <c r="F19" s="44">
        <f>SUM(F15:F18)</f>
        <v>0</v>
      </c>
      <c r="G19" s="44">
        <f>SUM(G15:G18)</f>
        <v>0</v>
      </c>
    </row>
  </sheetData>
  <phoneticPr fontId="0" type="noConversion"/>
  <pageMargins left="0.75" right="0.75" top="1" bottom="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3</vt:i4>
      </vt:variant>
    </vt:vector>
  </HeadingPairs>
  <TitlesOfParts>
    <vt:vector size="3" baseType="lpstr">
      <vt:lpstr>VODOVOD 2</vt:lpstr>
      <vt:lpstr>VODOVOD 3</vt:lpstr>
      <vt:lpstr>REKAPITULACIJA</vt:lpstr>
    </vt:vector>
  </TitlesOfParts>
  <Company>Planing d.o.o.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 Meglič</dc:creator>
  <cp:lastModifiedBy>Tea Jenkole</cp:lastModifiedBy>
  <cp:lastPrinted>2012-03-28T06:04:49Z</cp:lastPrinted>
  <dcterms:created xsi:type="dcterms:W3CDTF">1999-04-08T10:02:34Z</dcterms:created>
  <dcterms:modified xsi:type="dcterms:W3CDTF">2017-06-23T06:19:03Z</dcterms:modified>
</cp:coreProperties>
</file>