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a\Documents\Javna naročila\2018\Gradnje\Plaz Planina pod Golico\Objava\"/>
    </mc:Choice>
  </mc:AlternateContent>
  <bookViews>
    <workbookView xWindow="480" yWindow="45" windowWidth="27795" windowHeight="12330"/>
  </bookViews>
  <sheets>
    <sheet name="plaz na LC Golica" sheetId="6" r:id="rId1"/>
  </sheets>
  <calcPr calcId="152511"/>
</workbook>
</file>

<file path=xl/calcChain.xml><?xml version="1.0" encoding="utf-8"?>
<calcChain xmlns="http://schemas.openxmlformats.org/spreadsheetml/2006/main">
  <c r="F7" i="6" l="1"/>
  <c r="F25" i="6" l="1"/>
  <c r="D17" i="6" l="1"/>
  <c r="F16" i="6"/>
  <c r="F19" i="6"/>
  <c r="D15" i="6"/>
  <c r="D14" i="6"/>
  <c r="D13" i="6"/>
  <c r="D12" i="6"/>
  <c r="F22" i="6" l="1"/>
  <c r="F17" i="6"/>
  <c r="F15" i="6"/>
  <c r="B37" i="6"/>
  <c r="B36" i="6"/>
  <c r="B35" i="6"/>
  <c r="F30" i="6"/>
  <c r="F29" i="6"/>
  <c r="F28" i="6"/>
  <c r="F24" i="6"/>
  <c r="F23" i="6"/>
  <c r="F18" i="6"/>
  <c r="F14" i="6"/>
  <c r="F13" i="6"/>
  <c r="F12" i="6"/>
  <c r="F8" i="6"/>
  <c r="F6" i="6"/>
  <c r="F26" i="6" l="1"/>
  <c r="F36" i="6" s="1"/>
  <c r="F20" i="6"/>
  <c r="F35" i="6" s="1"/>
  <c r="F31" i="6"/>
  <c r="F37" i="6" s="1"/>
  <c r="F9" i="6"/>
  <c r="F34" i="6" s="1"/>
  <c r="E38" i="6" l="1"/>
  <c r="F40" i="6" s="1"/>
  <c r="F41" i="6" s="1"/>
  <c r="F43" i="6" l="1"/>
  <c r="F44" i="6" s="1"/>
</calcChain>
</file>

<file path=xl/sharedStrings.xml><?xml version="1.0" encoding="utf-8"?>
<sst xmlns="http://schemas.openxmlformats.org/spreadsheetml/2006/main" count="87" uniqueCount="62">
  <si>
    <t>Poz.</t>
  </si>
  <si>
    <t>opis</t>
  </si>
  <si>
    <t>enota</t>
  </si>
  <si>
    <t>količina</t>
  </si>
  <si>
    <t>cena/enoto</t>
  </si>
  <si>
    <t>skupaj cena</t>
  </si>
  <si>
    <t>A.</t>
  </si>
  <si>
    <t>PRIPRAVLJALNA DELA</t>
  </si>
  <si>
    <t>1.</t>
  </si>
  <si>
    <t>kos</t>
  </si>
  <si>
    <t>2.</t>
  </si>
  <si>
    <t>B.</t>
  </si>
  <si>
    <t>m2</t>
  </si>
  <si>
    <t>m1</t>
  </si>
  <si>
    <t>3.</t>
  </si>
  <si>
    <t>C.</t>
  </si>
  <si>
    <t>m3</t>
  </si>
  <si>
    <t>4.</t>
  </si>
  <si>
    <t>D.</t>
  </si>
  <si>
    <t>OSTALI STROŠKI</t>
  </si>
  <si>
    <t>Projektantski nadzor nad izvajanjem del. Vrednost je določena in jo mora ponudnik upoštevati. Obračun se bo vršil na podlagi dejanskih dokazljivih stroških izvajalca projektantskega nadzora v obsegu, ki jih bo potrdil nadzor.</t>
  </si>
  <si>
    <t>Izdelava PID z izvedenim geodetskim posnetkom končnega stanja, v 4 tiskanih izvodih in en izvod v elek. obliki)</t>
  </si>
  <si>
    <t xml:space="preserve">REKAPITULACIJA STROŠKOV </t>
  </si>
  <si>
    <t>E.</t>
  </si>
  <si>
    <t>7.</t>
  </si>
  <si>
    <t>5.</t>
  </si>
  <si>
    <t>6.</t>
  </si>
  <si>
    <t>8.</t>
  </si>
  <si>
    <t>skupaj C.</t>
  </si>
  <si>
    <t>skupaj B.</t>
  </si>
  <si>
    <t>Skupaj A.</t>
  </si>
  <si>
    <t>skupaj D.</t>
  </si>
  <si>
    <t>m</t>
  </si>
  <si>
    <t>ur/inž</t>
  </si>
  <si>
    <t>km</t>
  </si>
  <si>
    <t>ODVODNJA IN DRENIRANJE</t>
  </si>
  <si>
    <t>NEPREDVIDENA DELA 10% PREDVIDENIH</t>
  </si>
  <si>
    <t>DDV 22%</t>
  </si>
  <si>
    <t>SKUPAJ:</t>
  </si>
  <si>
    <t xml:space="preserve"> </t>
  </si>
  <si>
    <t>Projektantski predračun_PLAZ Planina pod Golico</t>
  </si>
  <si>
    <t xml:space="preserve">SANACIJA plazu na LC v Planini pod Golico </t>
  </si>
  <si>
    <t xml:space="preserve">Organizacija delovišča in postavitev začasnih objektov </t>
  </si>
  <si>
    <t>GRADBENA IN ZEMELJSKA DELA - skupaj</t>
  </si>
  <si>
    <t xml:space="preserve">Strojna priprava planuma temeljnih tal za gabione peto 1,3 x 90,0 m </t>
  </si>
  <si>
    <t>Dobava in izdelava gabionov 1m3 izdelanih iz  pocinkane žičnate mreže napolnjene s karbonatno kamnino odporno proti zmrzali. Predvidoma 150 gabionov</t>
  </si>
  <si>
    <t xml:space="preserve">Dobava in  vgradnja grede - tampona 0 - 100 mm v nasip po plasteh 0,5 m z sprotnim uvaljanjem. Površina vgradnje v prerezu 3,3; 3,1; 2,9 in 3,3 m3, povprečno  3,15 m2. Dolžina 60 m   </t>
  </si>
  <si>
    <t>Strojni izkopi - odstranitev nasipa s stopničenjem in odvoz na deponijo, materiala III. Kat. Površina nasipov v prerezu 5,7; 5,0; 7,5 in 5,2 m2, povprečno 5,85 m2; Dolžina posega 2x 30 m. III. izk. Kat.</t>
  </si>
  <si>
    <t xml:space="preserve">Izdelava jaškov RJ-1 in 2 iz cementnega betona, krožnega prereza Φ 80 cm, globine do 1,5 m, z betonskim pokrovom.  Vtočna/iztočna  glava za drenažo in kanaleto, postavljen na podložni beton temelja C 20/25 </t>
  </si>
  <si>
    <t>Izdelava 2eh novih cestnih prepustov krožnega prereza FI 300 (tip mapikan; L1= 3,5 m; L2 = 6,0 m) na plast betona C16/20, d=10cm z  izkopom in zasipom. Izdelava vtočne/iztočne glave prepusta krožnega prereza</t>
  </si>
  <si>
    <t>Prevozi oseb 5x</t>
  </si>
  <si>
    <t>SKUPAJ  A + B + C + D :</t>
  </si>
  <si>
    <t>SKUPAJ A + B + C + D + E :</t>
  </si>
  <si>
    <t>kompl</t>
  </si>
  <si>
    <t>Postavitev popolne cestne zapore za čas izvajanja del</t>
  </si>
  <si>
    <t>Postavitev in zavarovanje prečnih profilov  v območju sanacije. Dolžina posega 2 x 30 m (zgornja in spodnja cesta)</t>
  </si>
  <si>
    <t xml:space="preserve">Dobava in vgrajevanje betona C16/20 v temelj </t>
  </si>
  <si>
    <t xml:space="preserve">Dobava in  položitev ločilnega geosinetetika v območju naleganja gabionov stika z nasipom 250gr/m2. Površina posega 6 m x 90 m.   </t>
  </si>
  <si>
    <t>Dobava in vgrajevanje železnih profilov dolžine 5,0 m v rastru 1,0 m ( 45kg/tm). Dolžina linije = 30 m (30 kos),  - dobava in vgradnja - zgornja pot</t>
  </si>
  <si>
    <t>Dobava in vgrajevanje železnih profilov dolžine 4,0 m v rastru 1,0 m ( 45 kg/tm ). Dolžina linije = 30 m (30 kos),  - dobava in vgradnja - spodnja pot</t>
  </si>
  <si>
    <t xml:space="preserve"> Dobava in vgradnja - vzdolžni krak_ drenažna cev perforacija 270 st., FI 200 mm v skupni dolžini ca 30,0 m z navezavo na RJ1. Zasip s filterskim materialom do 0,2 m³/m (pran prodec FI 16-32 mm) in s položitvijo - zaščito PP polsti 2,0 m²/m. </t>
  </si>
  <si>
    <t>Dobava, izkop in vgradnja linijskih obcestnih kanalet iz cementnega betona, višina 16 cm, širina spodaj 30 cm od iztočne glave prepusta do odvodnika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</si>
</sst>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\ [$€-1]"/>
    <numFmt numFmtId="165" formatCode="0.0"/>
    <numFmt numFmtId="166" formatCode="#,##0.00\ &quot;€&quot;"/>
    <numFmt numFmtId="167" formatCode="#,##0.00\ &quot;SIT&quot;"/>
  </numFmts>
  <fonts count="19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0"/>
      <name val="Arial"/>
      <family val="2"/>
      <charset val="238"/>
    </font>
    <font>
      <b/>
      <sz val="10"/>
      <name val="Arial CE"/>
      <charset val="238"/>
    </font>
    <font>
      <sz val="10"/>
      <name val="Arial"/>
      <family val="2"/>
      <charset val="238"/>
    </font>
    <font>
      <b/>
      <sz val="12"/>
      <name val="Arial"/>
      <family val="2"/>
      <charset val="238"/>
    </font>
    <font>
      <sz val="11"/>
      <name val="Arial CE"/>
      <charset val="238"/>
    </font>
    <font>
      <b/>
      <sz val="12"/>
      <name val="Arial CE"/>
      <charset val="238"/>
    </font>
    <font>
      <sz val="11"/>
      <name val="Arial"/>
      <family val="2"/>
      <charset val="238"/>
    </font>
    <font>
      <b/>
      <sz val="11"/>
      <name val="Arial CE"/>
      <charset val="238"/>
    </font>
    <font>
      <sz val="12"/>
      <name val="Arial CE"/>
      <charset val="238"/>
    </font>
    <font>
      <sz val="10"/>
      <name val="Arial"/>
      <family val="2"/>
    </font>
    <font>
      <b/>
      <sz val="10"/>
      <name val="Arial"/>
      <family val="2"/>
    </font>
    <font>
      <b/>
      <sz val="11"/>
      <color theme="1"/>
      <name val="Calibri"/>
      <family val="2"/>
      <charset val="238"/>
      <scheme val="minor"/>
    </font>
    <font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name val="Arial"/>
      <family val="2"/>
    </font>
    <font>
      <b/>
      <sz val="11"/>
      <name val="Arial"/>
      <family val="2"/>
      <charset val="238"/>
    </font>
    <font>
      <b/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161">
    <xf numFmtId="0" fontId="0" fillId="0" borderId="0" xfId="0"/>
    <xf numFmtId="0" fontId="1" fillId="0" borderId="0" xfId="1"/>
    <xf numFmtId="0" fontId="2" fillId="0" borderId="1" xfId="1" applyFont="1" applyBorder="1" applyAlignment="1">
      <alignment horizontal="right" vertical="top" wrapText="1"/>
    </xf>
    <xf numFmtId="0" fontId="2" fillId="0" borderId="1" xfId="1" applyFont="1" applyBorder="1" applyAlignment="1">
      <alignment horizontal="left" vertical="top" wrapText="1"/>
    </xf>
    <xf numFmtId="0" fontId="2" fillId="0" borderId="1" xfId="1" applyFont="1" applyBorder="1" applyAlignment="1">
      <alignment horizontal="center" vertical="center" wrapText="1"/>
    </xf>
    <xf numFmtId="164" fontId="2" fillId="0" borderId="1" xfId="1" applyNumberFormat="1" applyFont="1" applyBorder="1" applyAlignment="1">
      <alignment horizontal="right" vertical="center" wrapText="1"/>
    </xf>
    <xf numFmtId="0" fontId="2" fillId="0" borderId="1" xfId="1" applyFont="1" applyBorder="1" applyAlignment="1">
      <alignment horizontal="right" vertical="top"/>
    </xf>
    <xf numFmtId="0" fontId="3" fillId="0" borderId="1" xfId="1" applyFont="1" applyBorder="1" applyAlignment="1">
      <alignment horizontal="center" vertical="center"/>
    </xf>
    <xf numFmtId="164" fontId="3" fillId="0" borderId="1" xfId="1" applyNumberFormat="1" applyFont="1" applyBorder="1" applyAlignment="1">
      <alignment horizontal="right" vertical="center"/>
    </xf>
    <xf numFmtId="0" fontId="4" fillId="0" borderId="1" xfId="1" applyFont="1" applyBorder="1" applyAlignment="1">
      <alignment horizontal="right"/>
    </xf>
    <xf numFmtId="0" fontId="4" fillId="0" borderId="1" xfId="1" applyFont="1" applyBorder="1" applyAlignment="1">
      <alignment horizontal="left" wrapText="1"/>
    </xf>
    <xf numFmtId="0" fontId="4" fillId="0" borderId="1" xfId="1" applyFont="1" applyBorder="1" applyAlignment="1">
      <alignment horizontal="center"/>
    </xf>
    <xf numFmtId="2" fontId="4" fillId="0" borderId="1" xfId="1" applyNumberFormat="1" applyFont="1" applyBorder="1" applyAlignment="1">
      <alignment horizontal="center"/>
    </xf>
    <xf numFmtId="164" fontId="4" fillId="0" borderId="1" xfId="1" applyNumberFormat="1" applyFont="1" applyBorder="1" applyAlignment="1" applyProtection="1">
      <alignment horizontal="right"/>
      <protection locked="0"/>
    </xf>
    <xf numFmtId="164" fontId="1" fillId="0" borderId="1" xfId="1" applyNumberFormat="1" applyBorder="1" applyAlignment="1" applyProtection="1">
      <alignment horizontal="right"/>
    </xf>
    <xf numFmtId="0" fontId="1" fillId="0" borderId="0" xfId="1" applyBorder="1"/>
    <xf numFmtId="164" fontId="3" fillId="0" borderId="2" xfId="1" applyNumberFormat="1" applyFont="1" applyBorder="1" applyAlignment="1" applyProtection="1">
      <alignment horizontal="right"/>
    </xf>
    <xf numFmtId="164" fontId="1" fillId="0" borderId="1" xfId="1" applyNumberFormat="1" applyBorder="1" applyAlignment="1" applyProtection="1">
      <alignment horizontal="right"/>
      <protection locked="0"/>
    </xf>
    <xf numFmtId="0" fontId="2" fillId="0" borderId="1" xfId="1" applyFont="1" applyBorder="1" applyAlignment="1">
      <alignment horizontal="right"/>
    </xf>
    <xf numFmtId="0" fontId="4" fillId="0" borderId="1" xfId="1" applyFont="1" applyFill="1" applyBorder="1" applyAlignment="1">
      <alignment horizontal="center"/>
    </xf>
    <xf numFmtId="0" fontId="2" fillId="0" borderId="1" xfId="1" applyFont="1" applyFill="1" applyBorder="1" applyAlignment="1">
      <alignment horizontal="right" vertical="center"/>
    </xf>
    <xf numFmtId="0" fontId="2" fillId="0" borderId="1" xfId="1" applyFont="1" applyFill="1" applyBorder="1" applyAlignment="1">
      <alignment horizontal="left" vertical="center"/>
    </xf>
    <xf numFmtId="0" fontId="4" fillId="0" borderId="1" xfId="1" applyFont="1" applyFill="1" applyBorder="1" applyAlignment="1">
      <alignment horizontal="center" vertical="center"/>
    </xf>
    <xf numFmtId="2" fontId="4" fillId="0" borderId="1" xfId="1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vertical="center"/>
    </xf>
    <xf numFmtId="0" fontId="4" fillId="0" borderId="1" xfId="1" applyFont="1" applyFill="1" applyBorder="1" applyAlignment="1">
      <alignment horizontal="right" vertical="center"/>
    </xf>
    <xf numFmtId="165" fontId="4" fillId="0" borderId="1" xfId="1" applyNumberFormat="1" applyFont="1" applyFill="1" applyBorder="1" applyAlignment="1">
      <alignment horizontal="center"/>
    </xf>
    <xf numFmtId="164" fontId="4" fillId="0" borderId="1" xfId="1" applyNumberFormat="1" applyFont="1" applyBorder="1" applyAlignment="1" applyProtection="1">
      <alignment horizontal="right"/>
    </xf>
    <xf numFmtId="0" fontId="4" fillId="0" borderId="0" xfId="1" applyFont="1" applyFill="1" applyBorder="1" applyAlignment="1">
      <alignment horizontal="right" vertical="center"/>
    </xf>
    <xf numFmtId="0" fontId="1" fillId="0" borderId="0" xfId="1" applyBorder="1" applyAlignment="1">
      <alignment horizontal="left" vertical="top"/>
    </xf>
    <xf numFmtId="0" fontId="4" fillId="0" borderId="0" xfId="1" applyFont="1" applyFill="1" applyBorder="1" applyAlignment="1">
      <alignment horizontal="center" vertical="center"/>
    </xf>
    <xf numFmtId="2" fontId="4" fillId="0" borderId="0" xfId="1" applyNumberFormat="1" applyFont="1" applyFill="1" applyBorder="1" applyAlignment="1">
      <alignment horizontal="center" vertical="center"/>
    </xf>
    <xf numFmtId="4" fontId="2" fillId="0" borderId="0" xfId="1" applyNumberFormat="1" applyFont="1" applyFill="1" applyBorder="1" applyAlignment="1">
      <alignment vertical="center"/>
    </xf>
    <xf numFmtId="4" fontId="2" fillId="0" borderId="0" xfId="1" applyNumberFormat="1" applyFont="1" applyFill="1" applyBorder="1" applyAlignment="1">
      <alignment horizontal="right" vertical="center"/>
    </xf>
    <xf numFmtId="49" fontId="6" fillId="0" borderId="0" xfId="1" applyNumberFormat="1" applyFont="1" applyFill="1" applyBorder="1" applyAlignment="1">
      <alignment horizontal="right" vertical="center"/>
    </xf>
    <xf numFmtId="0" fontId="8" fillId="0" borderId="0" xfId="1" applyFont="1" applyFill="1" applyBorder="1" applyAlignment="1">
      <alignment horizontal="center" vertical="center"/>
    </xf>
    <xf numFmtId="2" fontId="8" fillId="0" borderId="0" xfId="1" applyNumberFormat="1" applyFont="1" applyFill="1" applyBorder="1" applyAlignment="1">
      <alignment horizontal="center" vertical="center"/>
    </xf>
    <xf numFmtId="166" fontId="8" fillId="0" borderId="0" xfId="1" applyNumberFormat="1" applyFont="1" applyFill="1" applyBorder="1" applyAlignment="1">
      <alignment vertical="center"/>
    </xf>
    <xf numFmtId="0" fontId="8" fillId="0" borderId="0" xfId="1" applyFont="1" applyFill="1" applyBorder="1" applyAlignment="1">
      <alignment vertical="center"/>
    </xf>
    <xf numFmtId="0" fontId="8" fillId="0" borderId="0" xfId="1" applyFont="1" applyAlignment="1">
      <alignment horizontal="left" vertical="top"/>
    </xf>
    <xf numFmtId="0" fontId="4" fillId="0" borderId="0" xfId="1" applyFont="1" applyAlignment="1">
      <alignment horizontal="left" vertical="top"/>
    </xf>
    <xf numFmtId="0" fontId="4" fillId="0" borderId="0" xfId="1" applyFont="1" applyAlignment="1">
      <alignment horizontal="left" vertical="top" wrapText="1"/>
    </xf>
    <xf numFmtId="0" fontId="4" fillId="0" borderId="0" xfId="1" applyFont="1" applyAlignment="1">
      <alignment horizontal="center" vertical="center"/>
    </xf>
    <xf numFmtId="164" fontId="4" fillId="0" borderId="0" xfId="1" applyNumberFormat="1" applyFont="1" applyAlignment="1">
      <alignment horizontal="right" vertical="center"/>
    </xf>
    <xf numFmtId="0" fontId="2" fillId="0" borderId="0" xfId="1" applyFont="1" applyAlignment="1">
      <alignment horizontal="left" vertical="top" wrapText="1"/>
    </xf>
    <xf numFmtId="0" fontId="2" fillId="0" borderId="0" xfId="1" applyFont="1" applyAlignment="1">
      <alignment horizontal="center" vertical="center"/>
    </xf>
    <xf numFmtId="164" fontId="2" fillId="0" borderId="0" xfId="1" applyNumberFormat="1" applyFont="1" applyAlignment="1">
      <alignment horizontal="right" vertical="center"/>
    </xf>
    <xf numFmtId="0" fontId="3" fillId="0" borderId="1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0" xfId="1" applyBorder="1" applyAlignment="1">
      <alignment horizontal="center"/>
    </xf>
    <xf numFmtId="2" fontId="1" fillId="0" borderId="0" xfId="1" applyNumberFormat="1" applyBorder="1" applyAlignment="1">
      <alignment horizontal="center"/>
    </xf>
    <xf numFmtId="164" fontId="1" fillId="0" borderId="0" xfId="1" applyNumberFormat="1" applyBorder="1" applyAlignment="1" applyProtection="1">
      <alignment horizontal="right"/>
      <protection locked="0"/>
    </xf>
    <xf numFmtId="0" fontId="2" fillId="0" borderId="1" xfId="1" applyFont="1" applyBorder="1" applyAlignment="1">
      <alignment horizontal="left" wrapText="1"/>
    </xf>
    <xf numFmtId="0" fontId="3" fillId="0" borderId="1" xfId="1" applyFont="1" applyBorder="1" applyAlignment="1">
      <alignment horizontal="center"/>
    </xf>
    <xf numFmtId="164" fontId="3" fillId="0" borderId="1" xfId="1" applyNumberFormat="1" applyFont="1" applyBorder="1" applyAlignment="1" applyProtection="1">
      <alignment horizontal="right"/>
      <protection locked="0"/>
    </xf>
    <xf numFmtId="164" fontId="3" fillId="0" borderId="1" xfId="1" applyNumberFormat="1" applyFont="1" applyBorder="1" applyAlignment="1" applyProtection="1">
      <alignment horizontal="right"/>
    </xf>
    <xf numFmtId="0" fontId="4" fillId="0" borderId="0" xfId="1" applyFont="1" applyBorder="1" applyAlignment="1">
      <alignment horizontal="left" vertical="top" wrapText="1"/>
    </xf>
    <xf numFmtId="0" fontId="4" fillId="0" borderId="0" xfId="1" applyFont="1" applyBorder="1" applyAlignment="1">
      <alignment horizontal="center" vertical="center"/>
    </xf>
    <xf numFmtId="0" fontId="4" fillId="0" borderId="1" xfId="2" applyFont="1" applyFill="1" applyBorder="1" applyAlignment="1">
      <alignment horizontal="center"/>
    </xf>
    <xf numFmtId="164" fontId="4" fillId="0" borderId="1" xfId="2" applyNumberFormat="1" applyFont="1" applyFill="1" applyBorder="1" applyAlignment="1">
      <alignment horizontal="right"/>
    </xf>
    <xf numFmtId="164" fontId="10" fillId="0" borderId="0" xfId="1" applyNumberFormat="1" applyFont="1" applyAlignment="1">
      <alignment horizontal="right" vertical="center"/>
    </xf>
    <xf numFmtId="0" fontId="5" fillId="0" borderId="0" xfId="1" applyFont="1" applyAlignment="1">
      <alignment horizontal="left" vertical="top"/>
    </xf>
    <xf numFmtId="0" fontId="7" fillId="0" borderId="0" xfId="1" applyFont="1"/>
    <xf numFmtId="0" fontId="7" fillId="0" borderId="0" xfId="1" applyFont="1" applyAlignment="1">
      <alignment horizontal="center" vertical="center"/>
    </xf>
    <xf numFmtId="2" fontId="7" fillId="0" borderId="0" xfId="1" applyNumberFormat="1" applyFont="1" applyAlignment="1">
      <alignment horizontal="center" vertical="center"/>
    </xf>
    <xf numFmtId="164" fontId="7" fillId="0" borderId="0" xfId="1" applyNumberFormat="1" applyFont="1" applyAlignment="1">
      <alignment horizontal="right" vertical="center"/>
    </xf>
    <xf numFmtId="0" fontId="7" fillId="0" borderId="0" xfId="1" applyFont="1" applyAlignment="1">
      <alignment horizontal="left" vertical="top"/>
    </xf>
    <xf numFmtId="0" fontId="2" fillId="0" borderId="4" xfId="1" applyFont="1" applyBorder="1" applyAlignment="1">
      <alignment wrapText="1"/>
    </xf>
    <xf numFmtId="0" fontId="2" fillId="0" borderId="5" xfId="1" applyFont="1" applyBorder="1" applyAlignment="1">
      <alignment wrapText="1"/>
    </xf>
    <xf numFmtId="0" fontId="2" fillId="0" borderId="3" xfId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0" fontId="4" fillId="0" borderId="1" xfId="0" applyFont="1" applyBorder="1" applyAlignment="1">
      <alignment horizontal="right"/>
    </xf>
    <xf numFmtId="0" fontId="4" fillId="0" borderId="1" xfId="0" applyFont="1" applyBorder="1" applyAlignment="1">
      <alignment horizontal="left" wrapText="1"/>
    </xf>
    <xf numFmtId="0" fontId="4" fillId="0" borderId="1" xfId="0" applyFont="1" applyBorder="1" applyAlignment="1">
      <alignment horizontal="center"/>
    </xf>
    <xf numFmtId="2" fontId="4" fillId="0" borderId="1" xfId="0" applyNumberFormat="1" applyFont="1" applyBorder="1" applyAlignment="1">
      <alignment horizontal="center"/>
    </xf>
    <xf numFmtId="164" fontId="4" fillId="0" borderId="1" xfId="0" applyNumberFormat="1" applyFont="1" applyBorder="1" applyAlignment="1" applyProtection="1">
      <alignment horizontal="right"/>
      <protection locked="0"/>
    </xf>
    <xf numFmtId="164" fontId="0" fillId="0" borderId="1" xfId="0" applyNumberFormat="1" applyBorder="1" applyAlignment="1" applyProtection="1">
      <alignment horizontal="right"/>
    </xf>
    <xf numFmtId="0" fontId="4" fillId="0" borderId="1" xfId="0" applyFont="1" applyFill="1" applyBorder="1" applyAlignment="1">
      <alignment wrapText="1"/>
    </xf>
    <xf numFmtId="0" fontId="4" fillId="0" borderId="1" xfId="0" applyFont="1" applyFill="1" applyBorder="1" applyAlignment="1">
      <alignment horizontal="center"/>
    </xf>
    <xf numFmtId="2" fontId="4" fillId="0" borderId="1" xfId="0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left" wrapText="1"/>
    </xf>
    <xf numFmtId="0" fontId="11" fillId="0" borderId="1" xfId="1" applyFont="1" applyBorder="1" applyAlignment="1">
      <alignment horizontal="left" vertical="top" wrapText="1"/>
    </xf>
    <xf numFmtId="0" fontId="1" fillId="0" borderId="1" xfId="1" applyFont="1" applyBorder="1" applyAlignment="1">
      <alignment horizontal="center" vertical="center"/>
    </xf>
    <xf numFmtId="164" fontId="1" fillId="0" borderId="1" xfId="1" applyNumberFormat="1" applyFont="1" applyBorder="1" applyAlignment="1">
      <alignment horizontal="right" vertical="center"/>
    </xf>
    <xf numFmtId="49" fontId="7" fillId="0" borderId="0" xfId="1" applyNumberFormat="1" applyFont="1" applyFill="1" applyBorder="1" applyAlignment="1">
      <alignment horizontal="center" vertical="top"/>
    </xf>
    <xf numFmtId="0" fontId="8" fillId="0" borderId="0" xfId="1" applyFont="1" applyBorder="1" applyAlignment="1">
      <alignment horizontal="left" vertical="top" wrapText="1"/>
    </xf>
    <xf numFmtId="0" fontId="2" fillId="0" borderId="1" xfId="0" applyFont="1" applyBorder="1" applyAlignment="1">
      <alignment horizontal="right"/>
    </xf>
    <xf numFmtId="0" fontId="2" fillId="0" borderId="1" xfId="0" applyFont="1" applyBorder="1" applyAlignment="1">
      <alignment horizontal="left" wrapText="1"/>
    </xf>
    <xf numFmtId="0" fontId="2" fillId="0" borderId="1" xfId="0" applyFont="1" applyBorder="1" applyAlignment="1">
      <alignment horizontal="center"/>
    </xf>
    <xf numFmtId="2" fontId="2" fillId="0" borderId="1" xfId="0" applyNumberFormat="1" applyFont="1" applyBorder="1" applyAlignment="1">
      <alignment horizontal="center"/>
    </xf>
    <xf numFmtId="164" fontId="2" fillId="0" borderId="1" xfId="0" applyNumberFormat="1" applyFont="1" applyBorder="1" applyAlignment="1" applyProtection="1">
      <alignment horizontal="right"/>
      <protection locked="0"/>
    </xf>
    <xf numFmtId="164" fontId="13" fillId="0" borderId="1" xfId="0" applyNumberFormat="1" applyFont="1" applyBorder="1" applyAlignment="1" applyProtection="1">
      <alignment horizontal="right"/>
    </xf>
    <xf numFmtId="164" fontId="4" fillId="0" borderId="1" xfId="0" applyNumberFormat="1" applyFont="1" applyBorder="1" applyAlignment="1">
      <alignment horizontal="right"/>
    </xf>
    <xf numFmtId="164" fontId="0" fillId="0" borderId="1" xfId="0" applyNumberFormat="1" applyBorder="1" applyAlignment="1">
      <alignment horizontal="right"/>
    </xf>
    <xf numFmtId="164" fontId="12" fillId="0" borderId="1" xfId="0" applyNumberFormat="1" applyFont="1" applyBorder="1" applyAlignment="1" applyProtection="1">
      <alignment horizontal="right"/>
      <protection locked="0"/>
    </xf>
    <xf numFmtId="164" fontId="15" fillId="0" borderId="1" xfId="0" applyNumberFormat="1" applyFont="1" applyBorder="1" applyAlignment="1" applyProtection="1">
      <alignment horizontal="right"/>
    </xf>
    <xf numFmtId="1" fontId="4" fillId="0" borderId="1" xfId="0" applyNumberFormat="1" applyFont="1" applyFill="1" applyBorder="1" applyAlignment="1">
      <alignment horizontal="center"/>
    </xf>
    <xf numFmtId="164" fontId="4" fillId="0" borderId="1" xfId="0" applyNumberFormat="1" applyFont="1" applyFill="1" applyBorder="1" applyAlignment="1">
      <alignment horizontal="right"/>
    </xf>
    <xf numFmtId="166" fontId="0" fillId="0" borderId="1" xfId="0" applyNumberFormat="1" applyFill="1" applyBorder="1" applyAlignment="1">
      <alignment horizontal="right"/>
    </xf>
    <xf numFmtId="167" fontId="0" fillId="0" borderId="0" xfId="0" applyNumberFormat="1" applyAlignment="1">
      <alignment horizontal="right"/>
    </xf>
    <xf numFmtId="0" fontId="0" fillId="0" borderId="0" xfId="0" applyAlignment="1"/>
    <xf numFmtId="0" fontId="0" fillId="0" borderId="0" xfId="0" applyBorder="1" applyAlignment="1"/>
    <xf numFmtId="0" fontId="0" fillId="0" borderId="0" xfId="0" applyBorder="1" applyAlignment="1">
      <alignment horizontal="right"/>
    </xf>
    <xf numFmtId="0" fontId="4" fillId="0" borderId="1" xfId="0" applyFont="1" applyBorder="1" applyAlignment="1">
      <alignment horizontal="center" wrapText="1"/>
    </xf>
    <xf numFmtId="0" fontId="0" fillId="0" borderId="0" xfId="0" applyAlignment="1">
      <alignment horizontal="right"/>
    </xf>
    <xf numFmtId="0" fontId="14" fillId="0" borderId="1" xfId="0" applyFont="1" applyBorder="1" applyAlignment="1">
      <alignment wrapText="1"/>
    </xf>
    <xf numFmtId="0" fontId="4" fillId="0" borderId="7" xfId="1" applyFont="1" applyBorder="1" applyAlignment="1">
      <alignment horizontal="left" wrapText="1"/>
    </xf>
    <xf numFmtId="0" fontId="4" fillId="0" borderId="7" xfId="1" applyFont="1" applyFill="1" applyBorder="1" applyAlignment="1">
      <alignment horizontal="center"/>
    </xf>
    <xf numFmtId="165" fontId="4" fillId="0" borderId="7" xfId="1" applyNumberFormat="1" applyFont="1" applyFill="1" applyBorder="1" applyAlignment="1">
      <alignment horizontal="center"/>
    </xf>
    <xf numFmtId="164" fontId="4" fillId="0" borderId="7" xfId="1" applyNumberFormat="1" applyFont="1" applyBorder="1" applyAlignment="1" applyProtection="1">
      <alignment horizontal="right"/>
      <protection locked="0"/>
    </xf>
    <xf numFmtId="0" fontId="2" fillId="0" borderId="1" xfId="1" applyFont="1" applyBorder="1" applyAlignment="1">
      <alignment wrapText="1"/>
    </xf>
    <xf numFmtId="0" fontId="11" fillId="0" borderId="1" xfId="0" applyFont="1" applyFill="1" applyBorder="1" applyAlignment="1">
      <alignment horizontal="right" vertical="center"/>
    </xf>
    <xf numFmtId="164" fontId="11" fillId="0" borderId="1" xfId="0" applyNumberFormat="1" applyFont="1" applyBorder="1" applyAlignment="1">
      <alignment horizontal="right"/>
    </xf>
    <xf numFmtId="0" fontId="14" fillId="0" borderId="1" xfId="0" applyFont="1" applyBorder="1"/>
    <xf numFmtId="164" fontId="14" fillId="0" borderId="1" xfId="0" applyNumberFormat="1" applyFont="1" applyBorder="1" applyAlignment="1">
      <alignment horizontal="right"/>
    </xf>
    <xf numFmtId="0" fontId="14" fillId="0" borderId="0" xfId="0" applyFont="1"/>
    <xf numFmtId="49" fontId="6" fillId="0" borderId="7" xfId="0" applyNumberFormat="1" applyFont="1" applyFill="1" applyBorder="1" applyAlignment="1">
      <alignment horizontal="right" vertical="center"/>
    </xf>
    <xf numFmtId="0" fontId="8" fillId="0" borderId="8" xfId="0" applyFont="1" applyFill="1" applyBorder="1" applyAlignment="1">
      <alignment horizontal="center" vertical="center"/>
    </xf>
    <xf numFmtId="2" fontId="8" fillId="0" borderId="8" xfId="0" applyNumberFormat="1" applyFont="1" applyFill="1" applyBorder="1" applyAlignment="1">
      <alignment horizontal="center" vertical="center"/>
    </xf>
    <xf numFmtId="0" fontId="0" fillId="0" borderId="9" xfId="0" applyBorder="1"/>
    <xf numFmtId="166" fontId="8" fillId="0" borderId="9" xfId="0" applyNumberFormat="1" applyFont="1" applyFill="1" applyBorder="1" applyAlignment="1">
      <alignment vertical="center"/>
    </xf>
    <xf numFmtId="49" fontId="6" fillId="0" borderId="10" xfId="0" applyNumberFormat="1" applyFont="1" applyFill="1" applyBorder="1" applyAlignment="1">
      <alignment horizontal="right" vertical="center"/>
    </xf>
    <xf numFmtId="0" fontId="8" fillId="0" borderId="0" xfId="0" applyFont="1" applyFill="1" applyBorder="1" applyAlignment="1">
      <alignment horizontal="center" vertical="center"/>
    </xf>
    <xf numFmtId="2" fontId="8" fillId="0" borderId="0" xfId="0" applyNumberFormat="1" applyFont="1" applyFill="1" applyBorder="1" applyAlignment="1">
      <alignment horizontal="center" vertical="center"/>
    </xf>
    <xf numFmtId="0" fontId="0" fillId="0" borderId="11" xfId="0" applyBorder="1"/>
    <xf numFmtId="166" fontId="8" fillId="0" borderId="11" xfId="0" applyNumberFormat="1" applyFont="1" applyFill="1" applyBorder="1" applyAlignment="1">
      <alignment vertical="center"/>
    </xf>
    <xf numFmtId="49" fontId="6" fillId="0" borderId="2" xfId="0" applyNumberFormat="1" applyFont="1" applyFill="1" applyBorder="1" applyAlignment="1">
      <alignment horizontal="right" vertical="center"/>
    </xf>
    <xf numFmtId="2" fontId="0" fillId="0" borderId="0" xfId="0" applyNumberFormat="1"/>
    <xf numFmtId="166" fontId="0" fillId="0" borderId="0" xfId="0" applyNumberFormat="1"/>
    <xf numFmtId="49" fontId="6" fillId="0" borderId="3" xfId="0" applyNumberFormat="1" applyFont="1" applyFill="1" applyBorder="1" applyAlignment="1">
      <alignment horizontal="right" vertical="center"/>
    </xf>
    <xf numFmtId="0" fontId="16" fillId="0" borderId="3" xfId="0" applyFont="1" applyBorder="1"/>
    <xf numFmtId="0" fontId="0" fillId="0" borderId="4" xfId="0" applyBorder="1"/>
    <xf numFmtId="2" fontId="0" fillId="0" borderId="4" xfId="0" applyNumberFormat="1" applyBorder="1"/>
    <xf numFmtId="0" fontId="0" fillId="0" borderId="5" xfId="0" applyBorder="1"/>
    <xf numFmtId="166" fontId="17" fillId="0" borderId="0" xfId="0" applyNumberFormat="1" applyFont="1"/>
    <xf numFmtId="0" fontId="0" fillId="0" borderId="12" xfId="0" applyBorder="1"/>
    <xf numFmtId="166" fontId="17" fillId="0" borderId="12" xfId="0" applyNumberFormat="1" applyFont="1" applyBorder="1"/>
    <xf numFmtId="0" fontId="8" fillId="0" borderId="0" xfId="1" applyFont="1" applyBorder="1" applyAlignment="1">
      <alignment horizontal="left" vertical="top"/>
    </xf>
    <xf numFmtId="0" fontId="8" fillId="0" borderId="0" xfId="1" applyFont="1" applyBorder="1" applyAlignment="1">
      <alignment horizontal="center" vertical="center"/>
    </xf>
    <xf numFmtId="164" fontId="8" fillId="0" borderId="0" xfId="1" applyNumberFormat="1" applyFont="1" applyBorder="1" applyAlignment="1">
      <alignment horizontal="right" vertical="center"/>
    </xf>
    <xf numFmtId="164" fontId="9" fillId="0" borderId="0" xfId="1" applyNumberFormat="1" applyFont="1" applyBorder="1" applyAlignment="1">
      <alignment horizontal="right" vertical="center"/>
    </xf>
    <xf numFmtId="0" fontId="2" fillId="0" borderId="0" xfId="1" applyFont="1" applyBorder="1" applyAlignment="1">
      <alignment horizontal="left" vertical="top"/>
    </xf>
    <xf numFmtId="164" fontId="4" fillId="0" borderId="0" xfId="1" applyNumberFormat="1" applyFont="1" applyBorder="1" applyAlignment="1">
      <alignment horizontal="right" vertical="center"/>
    </xf>
    <xf numFmtId="166" fontId="17" fillId="0" borderId="1" xfId="0" applyNumberFormat="1" applyFont="1" applyBorder="1"/>
    <xf numFmtId="0" fontId="8" fillId="0" borderId="8" xfId="0" applyFont="1" applyBorder="1" applyAlignment="1">
      <alignment horizontal="left" vertical="top" wrapText="1"/>
    </xf>
    <xf numFmtId="0" fontId="8" fillId="0" borderId="0" xfId="0" applyFont="1" applyBorder="1" applyAlignment="1">
      <alignment horizontal="left" vertical="top" wrapText="1"/>
    </xf>
    <xf numFmtId="0" fontId="18" fillId="0" borderId="0" xfId="0" applyFont="1" applyAlignment="1">
      <alignment vertical="center"/>
    </xf>
    <xf numFmtId="0" fontId="11" fillId="0" borderId="1" xfId="0" applyFont="1" applyBorder="1" applyAlignment="1">
      <alignment horizontal="right"/>
    </xf>
    <xf numFmtId="0" fontId="11" fillId="0" borderId="1" xfId="0" applyFont="1" applyFill="1" applyBorder="1" applyAlignment="1">
      <alignment horizontal="center"/>
    </xf>
    <xf numFmtId="2" fontId="11" fillId="0" borderId="1" xfId="0" applyNumberFormat="1" applyFont="1" applyFill="1" applyBorder="1" applyAlignment="1">
      <alignment horizontal="center"/>
    </xf>
    <xf numFmtId="0" fontId="11" fillId="0" borderId="1" xfId="0" applyFont="1" applyFill="1" applyBorder="1" applyAlignment="1">
      <alignment horizontal="right"/>
    </xf>
    <xf numFmtId="0" fontId="17" fillId="0" borderId="12" xfId="0" applyFont="1" applyBorder="1" applyAlignment="1">
      <alignment horizontal="right"/>
    </xf>
    <xf numFmtId="0" fontId="17" fillId="0" borderId="13" xfId="0" applyFont="1" applyBorder="1" applyAlignment="1">
      <alignment horizontal="right"/>
    </xf>
    <xf numFmtId="49" fontId="7" fillId="0" borderId="0" xfId="0" applyNumberFormat="1" applyFont="1" applyFill="1" applyBorder="1" applyAlignment="1">
      <alignment horizontal="center" vertical="top"/>
    </xf>
    <xf numFmtId="49" fontId="7" fillId="0" borderId="6" xfId="0" applyNumberFormat="1" applyFont="1" applyFill="1" applyBorder="1" applyAlignment="1">
      <alignment horizontal="center" vertical="top"/>
    </xf>
    <xf numFmtId="49" fontId="7" fillId="0" borderId="0" xfId="1" applyNumberFormat="1" applyFont="1" applyFill="1" applyBorder="1" applyAlignment="1">
      <alignment horizontal="center" vertical="top"/>
    </xf>
    <xf numFmtId="0" fontId="9" fillId="0" borderId="0" xfId="0" applyFont="1" applyFill="1" applyBorder="1" applyAlignment="1">
      <alignment horizontal="right" vertical="top"/>
    </xf>
    <xf numFmtId="0" fontId="9" fillId="0" borderId="8" xfId="0" applyFont="1" applyFill="1" applyBorder="1" applyAlignment="1">
      <alignment horizontal="right" vertical="top"/>
    </xf>
    <xf numFmtId="166" fontId="9" fillId="0" borderId="8" xfId="0" applyNumberFormat="1" applyFont="1" applyFill="1" applyBorder="1" applyAlignment="1">
      <alignment horizontal="right" vertical="top"/>
    </xf>
    <xf numFmtId="0" fontId="8" fillId="0" borderId="0" xfId="1" applyFont="1" applyBorder="1" applyAlignment="1">
      <alignment horizontal="left" vertical="top" wrapText="1"/>
    </xf>
    <xf numFmtId="0" fontId="17" fillId="0" borderId="8" xfId="0" applyFont="1" applyBorder="1" applyAlignment="1">
      <alignment horizontal="right"/>
    </xf>
  </cellXfs>
  <cellStyles count="3">
    <cellStyle name="Navadno" xfId="0" builtinId="0"/>
    <cellStyle name="Navadno 2" xfId="1"/>
    <cellStyle name="Normal_I-BREZOV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isarna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5"/>
  <sheetViews>
    <sheetView showGridLines="0" tabSelected="1" workbookViewId="0">
      <selection activeCell="E30" sqref="E30"/>
    </sheetView>
  </sheetViews>
  <sheetFormatPr defaultRowHeight="15" x14ac:dyDescent="0.25"/>
  <cols>
    <col min="1" max="1" width="5.42578125" customWidth="1"/>
    <col min="2" max="2" width="41.7109375" customWidth="1"/>
    <col min="3" max="3" width="8.140625" customWidth="1"/>
    <col min="4" max="4" width="10.42578125" customWidth="1"/>
    <col min="5" max="5" width="11.7109375" customWidth="1"/>
    <col min="6" max="6" width="14.28515625" customWidth="1"/>
  </cols>
  <sheetData>
    <row r="1" spans="1:6" ht="18" x14ac:dyDescent="0.25">
      <c r="A1" s="146" t="s">
        <v>40</v>
      </c>
      <c r="B1" s="62"/>
      <c r="C1" s="63"/>
      <c r="D1" s="64"/>
      <c r="E1" s="65"/>
      <c r="F1" s="60"/>
    </row>
    <row r="2" spans="1:6" ht="15.75" x14ac:dyDescent="0.25">
      <c r="A2" s="61"/>
      <c r="B2" s="62"/>
      <c r="C2" s="63"/>
      <c r="D2" s="64"/>
      <c r="E2" s="65"/>
      <c r="F2" s="60"/>
    </row>
    <row r="3" spans="1:6" ht="15.75" x14ac:dyDescent="0.25">
      <c r="A3" s="66" t="s">
        <v>41</v>
      </c>
      <c r="B3" s="66"/>
      <c r="C3" s="63"/>
      <c r="D3" s="64"/>
      <c r="E3" s="65"/>
      <c r="F3" s="60"/>
    </row>
    <row r="4" spans="1:6" ht="20.25" customHeight="1" x14ac:dyDescent="0.25">
      <c r="A4" s="2" t="s">
        <v>0</v>
      </c>
      <c r="B4" s="3" t="s">
        <v>1</v>
      </c>
      <c r="C4" s="4" t="s">
        <v>2</v>
      </c>
      <c r="D4" s="4" t="s">
        <v>3</v>
      </c>
      <c r="E4" s="5" t="s">
        <v>4</v>
      </c>
      <c r="F4" s="5" t="s">
        <v>5</v>
      </c>
    </row>
    <row r="5" spans="1:6" ht="12.75" customHeight="1" x14ac:dyDescent="0.25">
      <c r="A5" s="6" t="s">
        <v>6</v>
      </c>
      <c r="B5" s="3" t="s">
        <v>7</v>
      </c>
      <c r="C5" s="7"/>
      <c r="D5" s="7"/>
      <c r="E5" s="8"/>
      <c r="F5" s="8"/>
    </row>
    <row r="6" spans="1:6" ht="33" customHeight="1" x14ac:dyDescent="0.25">
      <c r="A6" s="9" t="s">
        <v>8</v>
      </c>
      <c r="B6" s="81" t="s">
        <v>54</v>
      </c>
      <c r="C6" s="82" t="s">
        <v>53</v>
      </c>
      <c r="D6" s="82">
        <v>1</v>
      </c>
      <c r="E6" s="83"/>
      <c r="F6" s="14">
        <f>D6*E6</f>
        <v>0</v>
      </c>
    </row>
    <row r="7" spans="1:6" ht="30" customHeight="1" x14ac:dyDescent="0.25">
      <c r="A7" s="9" t="s">
        <v>10</v>
      </c>
      <c r="B7" s="10" t="s">
        <v>42</v>
      </c>
      <c r="C7" s="11" t="s">
        <v>9</v>
      </c>
      <c r="D7" s="12">
        <v>1</v>
      </c>
      <c r="E7" s="13"/>
      <c r="F7" s="14">
        <f>D7*E7</f>
        <v>0</v>
      </c>
    </row>
    <row r="8" spans="1:6" ht="42.75" customHeight="1" x14ac:dyDescent="0.25">
      <c r="A8" s="9" t="s">
        <v>14</v>
      </c>
      <c r="B8" s="10" t="s">
        <v>55</v>
      </c>
      <c r="C8" s="11" t="s">
        <v>53</v>
      </c>
      <c r="D8" s="12">
        <v>1</v>
      </c>
      <c r="E8" s="13"/>
      <c r="F8" s="14">
        <f>D8*E8</f>
        <v>0</v>
      </c>
    </row>
    <row r="9" spans="1:6" ht="16.5" customHeight="1" x14ac:dyDescent="0.25">
      <c r="A9" s="47"/>
      <c r="B9" s="52"/>
      <c r="C9" s="53"/>
      <c r="D9" s="53"/>
      <c r="E9" s="54" t="s">
        <v>30</v>
      </c>
      <c r="F9" s="55">
        <f>SUM(F6:F8)</f>
        <v>0</v>
      </c>
    </row>
    <row r="10" spans="1:6" x14ac:dyDescent="0.25">
      <c r="A10" s="48"/>
      <c r="B10" s="48"/>
      <c r="C10" s="49"/>
      <c r="D10" s="50"/>
      <c r="E10" s="51"/>
      <c r="F10" s="51"/>
    </row>
    <row r="11" spans="1:6" x14ac:dyDescent="0.25">
      <c r="A11" s="18" t="s">
        <v>11</v>
      </c>
      <c r="B11" s="69" t="s">
        <v>43</v>
      </c>
      <c r="C11" s="70"/>
      <c r="D11" s="67"/>
      <c r="E11" s="68"/>
      <c r="F11" s="17"/>
    </row>
    <row r="12" spans="1:6" ht="69" customHeight="1" x14ac:dyDescent="0.25">
      <c r="A12" s="71" t="s">
        <v>8</v>
      </c>
      <c r="B12" s="72" t="s">
        <v>47</v>
      </c>
      <c r="C12" s="73" t="s">
        <v>16</v>
      </c>
      <c r="D12" s="74">
        <f>60*5.85</f>
        <v>351</v>
      </c>
      <c r="E12" s="75"/>
      <c r="F12" s="76">
        <f t="shared" ref="F12:F24" si="0">D12*E12</f>
        <v>0</v>
      </c>
    </row>
    <row r="13" spans="1:6" ht="28.5" customHeight="1" x14ac:dyDescent="0.25">
      <c r="A13" s="71" t="s">
        <v>10</v>
      </c>
      <c r="B13" s="77" t="s">
        <v>44</v>
      </c>
      <c r="C13" s="78" t="s">
        <v>12</v>
      </c>
      <c r="D13" s="79">
        <f>1.3*90</f>
        <v>117</v>
      </c>
      <c r="E13" s="75"/>
      <c r="F13" s="76">
        <f t="shared" si="0"/>
        <v>0</v>
      </c>
    </row>
    <row r="14" spans="1:6" ht="49.5" customHeight="1" x14ac:dyDescent="0.25">
      <c r="A14" s="71" t="s">
        <v>14</v>
      </c>
      <c r="B14" s="72" t="s">
        <v>57</v>
      </c>
      <c r="C14" s="78" t="s">
        <v>12</v>
      </c>
      <c r="D14" s="74">
        <f>6*90</f>
        <v>540</v>
      </c>
      <c r="E14" s="75"/>
      <c r="F14" s="76">
        <f t="shared" si="0"/>
        <v>0</v>
      </c>
    </row>
    <row r="15" spans="1:6" ht="26.25" customHeight="1" x14ac:dyDescent="0.25">
      <c r="A15" s="71" t="s">
        <v>17</v>
      </c>
      <c r="B15" s="72" t="s">
        <v>56</v>
      </c>
      <c r="C15" s="73" t="s">
        <v>16</v>
      </c>
      <c r="D15" s="79">
        <f>90*1.3*0.3</f>
        <v>35.1</v>
      </c>
      <c r="E15" s="92"/>
      <c r="F15" s="93">
        <f t="shared" si="0"/>
        <v>0</v>
      </c>
    </row>
    <row r="16" spans="1:6" ht="53.25" customHeight="1" x14ac:dyDescent="0.25">
      <c r="A16" s="71" t="s">
        <v>25</v>
      </c>
      <c r="B16" s="72" t="s">
        <v>45</v>
      </c>
      <c r="C16" s="73" t="s">
        <v>9</v>
      </c>
      <c r="D16" s="74">
        <v>150</v>
      </c>
      <c r="E16" s="75"/>
      <c r="F16" s="76">
        <f t="shared" ref="F16" si="1">D16*E16</f>
        <v>0</v>
      </c>
    </row>
    <row r="17" spans="1:12" ht="54" customHeight="1" x14ac:dyDescent="0.25">
      <c r="A17" s="71" t="s">
        <v>26</v>
      </c>
      <c r="B17" s="72" t="s">
        <v>46</v>
      </c>
      <c r="C17" s="73" t="s">
        <v>16</v>
      </c>
      <c r="D17" s="74">
        <f>60*3.15</f>
        <v>189</v>
      </c>
      <c r="E17" s="75"/>
      <c r="F17" s="76">
        <f t="shared" si="0"/>
        <v>0</v>
      </c>
    </row>
    <row r="18" spans="1:12" s="100" customFormat="1" ht="45.75" customHeight="1" x14ac:dyDescent="0.25">
      <c r="A18" s="71" t="s">
        <v>24</v>
      </c>
      <c r="B18" s="80" t="s">
        <v>58</v>
      </c>
      <c r="C18" s="78" t="s">
        <v>9</v>
      </c>
      <c r="D18" s="96">
        <v>30</v>
      </c>
      <c r="E18" s="97"/>
      <c r="F18" s="98">
        <f>D18*E18</f>
        <v>0</v>
      </c>
      <c r="G18" s="99"/>
      <c r="I18" s="101"/>
      <c r="J18" s="102"/>
      <c r="K18" s="101"/>
      <c r="L18" s="101"/>
    </row>
    <row r="19" spans="1:12" s="100" customFormat="1" ht="44.25" customHeight="1" x14ac:dyDescent="0.25">
      <c r="A19" s="71" t="s">
        <v>27</v>
      </c>
      <c r="B19" s="80" t="s">
        <v>59</v>
      </c>
      <c r="C19" s="78" t="s">
        <v>9</v>
      </c>
      <c r="D19" s="96">
        <v>30</v>
      </c>
      <c r="E19" s="97"/>
      <c r="F19" s="98">
        <f>D19*E19</f>
        <v>0</v>
      </c>
      <c r="G19" s="99"/>
      <c r="I19" s="101"/>
      <c r="J19" s="102"/>
      <c r="K19" s="101"/>
      <c r="L19" s="101"/>
    </row>
    <row r="20" spans="1:12" x14ac:dyDescent="0.25">
      <c r="A20" s="71"/>
      <c r="B20" s="72"/>
      <c r="C20" s="73"/>
      <c r="D20" s="74"/>
      <c r="E20" s="94" t="s">
        <v>29</v>
      </c>
      <c r="F20" s="95">
        <f>SUM(F12:F19)</f>
        <v>0</v>
      </c>
    </row>
    <row r="21" spans="1:12" ht="18.75" customHeight="1" x14ac:dyDescent="0.25">
      <c r="A21" s="86" t="s">
        <v>15</v>
      </c>
      <c r="B21" s="87" t="s">
        <v>35</v>
      </c>
      <c r="C21" s="88"/>
      <c r="D21" s="89"/>
      <c r="E21" s="90"/>
      <c r="F21" s="91"/>
    </row>
    <row r="22" spans="1:12" ht="64.5" customHeight="1" x14ac:dyDescent="0.25">
      <c r="A22" s="147" t="s">
        <v>8</v>
      </c>
      <c r="B22" s="72" t="s">
        <v>60</v>
      </c>
      <c r="C22" s="73" t="s">
        <v>13</v>
      </c>
      <c r="D22" s="74">
        <v>30</v>
      </c>
      <c r="E22" s="75"/>
      <c r="F22" s="76">
        <f t="shared" si="0"/>
        <v>0</v>
      </c>
    </row>
    <row r="23" spans="1:12" ht="69.75" customHeight="1" x14ac:dyDescent="0.25">
      <c r="A23" s="147" t="s">
        <v>10</v>
      </c>
      <c r="B23" s="80" t="s">
        <v>48</v>
      </c>
      <c r="C23" s="58" t="s">
        <v>9</v>
      </c>
      <c r="D23" s="79">
        <v>2</v>
      </c>
      <c r="E23" s="59"/>
      <c r="F23" s="97">
        <f t="shared" si="0"/>
        <v>0</v>
      </c>
    </row>
    <row r="24" spans="1:12" ht="69.75" customHeight="1" x14ac:dyDescent="0.25">
      <c r="A24" s="147" t="s">
        <v>14</v>
      </c>
      <c r="B24" s="105" t="s">
        <v>49</v>
      </c>
      <c r="C24" s="103" t="s">
        <v>32</v>
      </c>
      <c r="D24" s="74">
        <v>9.5</v>
      </c>
      <c r="E24" s="92"/>
      <c r="F24" s="114">
        <f t="shared" si="0"/>
        <v>0</v>
      </c>
      <c r="I24" t="s">
        <v>39</v>
      </c>
    </row>
    <row r="25" spans="1:12" ht="54.75" customHeight="1" x14ac:dyDescent="0.25">
      <c r="A25" s="147" t="s">
        <v>17</v>
      </c>
      <c r="B25" s="80" t="s">
        <v>61</v>
      </c>
      <c r="C25" s="58" t="s">
        <v>13</v>
      </c>
      <c r="D25" s="79">
        <v>39</v>
      </c>
      <c r="E25" s="59"/>
      <c r="F25" s="97">
        <f>D25*E25</f>
        <v>0</v>
      </c>
    </row>
    <row r="26" spans="1:12" x14ac:dyDescent="0.25">
      <c r="A26" s="71"/>
      <c r="B26" s="72"/>
      <c r="C26" s="73"/>
      <c r="D26" s="74"/>
      <c r="E26" s="94" t="s">
        <v>28</v>
      </c>
      <c r="F26" s="95">
        <f>SUM(F22:F25)</f>
        <v>0</v>
      </c>
    </row>
    <row r="27" spans="1:12" s="115" customFormat="1" ht="18" customHeight="1" x14ac:dyDescent="0.2">
      <c r="A27" s="20" t="s">
        <v>18</v>
      </c>
      <c r="B27" s="21" t="s">
        <v>19</v>
      </c>
      <c r="C27" s="22"/>
      <c r="D27" s="23"/>
      <c r="E27" s="24"/>
      <c r="F27" s="25"/>
    </row>
    <row r="28" spans="1:12" ht="82.5" customHeight="1" x14ac:dyDescent="0.25">
      <c r="A28" s="9" t="s">
        <v>8</v>
      </c>
      <c r="B28" s="10" t="s">
        <v>20</v>
      </c>
      <c r="C28" s="19" t="s">
        <v>33</v>
      </c>
      <c r="D28" s="26">
        <v>40</v>
      </c>
      <c r="E28" s="27"/>
      <c r="F28" s="14">
        <f>D28*E28</f>
        <v>0</v>
      </c>
    </row>
    <row r="29" spans="1:12" ht="13.5" customHeight="1" x14ac:dyDescent="0.25">
      <c r="A29" s="150" t="s">
        <v>10</v>
      </c>
      <c r="B29" s="113" t="s">
        <v>50</v>
      </c>
      <c r="C29" s="148" t="s">
        <v>34</v>
      </c>
      <c r="D29" s="149">
        <v>600</v>
      </c>
      <c r="E29" s="112"/>
      <c r="F29" s="114">
        <f>D29*E29</f>
        <v>0</v>
      </c>
    </row>
    <row r="30" spans="1:12" ht="39" x14ac:dyDescent="0.25">
      <c r="A30" s="111" t="s">
        <v>14</v>
      </c>
      <c r="B30" s="106" t="s">
        <v>21</v>
      </c>
      <c r="C30" s="107" t="s">
        <v>9</v>
      </c>
      <c r="D30" s="108">
        <v>1</v>
      </c>
      <c r="E30" s="109"/>
      <c r="F30" s="114">
        <f>D30*E30</f>
        <v>0</v>
      </c>
    </row>
    <row r="31" spans="1:12" x14ac:dyDescent="0.25">
      <c r="A31" s="110"/>
      <c r="B31" s="110"/>
      <c r="C31" s="110"/>
      <c r="D31" s="110"/>
      <c r="E31" s="94" t="s">
        <v>31</v>
      </c>
      <c r="F31" s="16">
        <f>SUM(F28:F30)</f>
        <v>0</v>
      </c>
      <c r="G31" s="28"/>
      <c r="H31" s="29"/>
      <c r="I31" s="30"/>
      <c r="J31" s="31"/>
      <c r="K31" s="32"/>
      <c r="L31" s="33"/>
    </row>
    <row r="32" spans="1:12" ht="15.75" customHeight="1" x14ac:dyDescent="0.25">
      <c r="A32" s="28"/>
      <c r="B32" s="29"/>
      <c r="C32" s="30"/>
      <c r="D32" s="31"/>
      <c r="E32" s="32"/>
      <c r="F32" s="33"/>
      <c r="G32" s="28"/>
      <c r="H32" s="29"/>
      <c r="I32" s="30"/>
      <c r="J32" s="31"/>
      <c r="K32" s="32"/>
      <c r="L32" s="33"/>
    </row>
    <row r="33" spans="1:12" ht="15.75" customHeight="1" x14ac:dyDescent="0.25">
      <c r="A33" s="153" t="s">
        <v>22</v>
      </c>
      <c r="B33" s="154"/>
      <c r="C33" s="154"/>
      <c r="D33" s="154"/>
      <c r="E33" s="154"/>
      <c r="F33" s="154"/>
      <c r="G33" s="155"/>
      <c r="H33" s="155"/>
      <c r="I33" s="155"/>
      <c r="J33" s="155"/>
      <c r="K33" s="155"/>
      <c r="L33" s="155"/>
    </row>
    <row r="34" spans="1:12" ht="15.75" customHeight="1" x14ac:dyDescent="0.25">
      <c r="A34" s="116" t="s">
        <v>6</v>
      </c>
      <c r="B34" s="144" t="s">
        <v>7</v>
      </c>
      <c r="C34" s="117"/>
      <c r="D34" s="118"/>
      <c r="E34" s="119"/>
      <c r="F34" s="120">
        <f>F9</f>
        <v>0</v>
      </c>
      <c r="G34" s="84"/>
      <c r="H34" s="84"/>
      <c r="I34" s="84"/>
      <c r="J34" s="84"/>
      <c r="K34" s="84"/>
      <c r="L34" s="84"/>
    </row>
    <row r="35" spans="1:12" ht="15.75" customHeight="1" x14ac:dyDescent="0.25">
      <c r="A35" s="121" t="s">
        <v>11</v>
      </c>
      <c r="B35" s="145" t="str">
        <f>B11</f>
        <v>GRADBENA IN ZEMELJSKA DELA - skupaj</v>
      </c>
      <c r="C35" s="122"/>
      <c r="D35" s="123"/>
      <c r="E35" s="124"/>
      <c r="F35" s="125">
        <f>F20</f>
        <v>0</v>
      </c>
      <c r="G35" s="84"/>
      <c r="H35" s="84"/>
      <c r="I35" s="84"/>
      <c r="J35" s="84"/>
      <c r="K35" s="84"/>
      <c r="L35" s="84"/>
    </row>
    <row r="36" spans="1:12" ht="15.75" customHeight="1" x14ac:dyDescent="0.25">
      <c r="A36" s="121" t="s">
        <v>15</v>
      </c>
      <c r="B36" s="145" t="str">
        <f>B21</f>
        <v>ODVODNJA IN DRENIRANJE</v>
      </c>
      <c r="C36" s="122"/>
      <c r="D36" s="123"/>
      <c r="E36" s="124"/>
      <c r="F36" s="125">
        <f>F26</f>
        <v>0</v>
      </c>
      <c r="G36" s="84"/>
      <c r="H36" s="84"/>
      <c r="I36" s="84"/>
      <c r="J36" s="84"/>
      <c r="K36" s="84"/>
      <c r="L36" s="84"/>
    </row>
    <row r="37" spans="1:12" x14ac:dyDescent="0.25">
      <c r="A37" s="126" t="s">
        <v>18</v>
      </c>
      <c r="B37" s="145" t="str">
        <f>B27</f>
        <v>OSTALI STROŠKI</v>
      </c>
      <c r="C37" s="122"/>
      <c r="D37" s="123"/>
      <c r="E37" s="124"/>
      <c r="F37" s="125">
        <f>F31</f>
        <v>0</v>
      </c>
      <c r="G37" s="34"/>
      <c r="H37" s="159"/>
      <c r="I37" s="159"/>
      <c r="J37" s="159"/>
      <c r="K37" s="159"/>
      <c r="L37" s="37"/>
    </row>
    <row r="38" spans="1:12" x14ac:dyDescent="0.25">
      <c r="A38" s="156" t="s">
        <v>51</v>
      </c>
      <c r="B38" s="157"/>
      <c r="C38" s="157"/>
      <c r="D38" s="157"/>
      <c r="E38" s="158">
        <f>SUM(F34:F37)</f>
        <v>0</v>
      </c>
      <c r="F38" s="158"/>
      <c r="G38" s="34"/>
      <c r="H38" s="38"/>
      <c r="I38" s="35"/>
      <c r="J38" s="36"/>
      <c r="K38" s="15"/>
      <c r="L38" s="37"/>
    </row>
    <row r="39" spans="1:12" x14ac:dyDescent="0.25">
      <c r="A39" s="104"/>
      <c r="D39" s="127"/>
      <c r="F39" s="128"/>
      <c r="G39" s="34"/>
      <c r="H39" s="38"/>
      <c r="I39" s="35"/>
      <c r="J39" s="36"/>
      <c r="K39" s="15"/>
      <c r="L39" s="37"/>
    </row>
    <row r="40" spans="1:12" x14ac:dyDescent="0.25">
      <c r="A40" s="129" t="s">
        <v>23</v>
      </c>
      <c r="B40" s="130" t="s">
        <v>36</v>
      </c>
      <c r="C40" s="131"/>
      <c r="D40" s="132"/>
      <c r="E40" s="133"/>
      <c r="F40" s="143">
        <f>E38*0.1</f>
        <v>0</v>
      </c>
      <c r="G40" s="137"/>
      <c r="H40" s="85"/>
      <c r="I40" s="138"/>
      <c r="J40" s="138"/>
      <c r="K40" s="139"/>
      <c r="L40" s="140"/>
    </row>
    <row r="41" spans="1:12" x14ac:dyDescent="0.25">
      <c r="A41" s="160" t="s">
        <v>52</v>
      </c>
      <c r="B41" s="160"/>
      <c r="C41" s="160"/>
      <c r="D41" s="160"/>
      <c r="F41" s="134">
        <f>SUM(E38+F40)</f>
        <v>0</v>
      </c>
      <c r="G41" s="141"/>
      <c r="H41" s="56"/>
      <c r="I41" s="57"/>
      <c r="J41" s="57"/>
      <c r="K41" s="142"/>
      <c r="L41" s="15"/>
    </row>
    <row r="42" spans="1:12" x14ac:dyDescent="0.25">
      <c r="A42" s="104"/>
      <c r="D42" s="127"/>
      <c r="F42" s="128"/>
      <c r="G42" s="40"/>
      <c r="H42" s="44"/>
      <c r="I42" s="45"/>
      <c r="J42" s="45"/>
      <c r="K42" s="46"/>
      <c r="L42" s="1"/>
    </row>
    <row r="43" spans="1:12" ht="15.75" thickBot="1" x14ac:dyDescent="0.3">
      <c r="A43" s="151" t="s">
        <v>37</v>
      </c>
      <c r="B43" s="151"/>
      <c r="C43" s="151"/>
      <c r="D43" s="151"/>
      <c r="E43" s="135"/>
      <c r="F43" s="136">
        <f>F41*0.22</f>
        <v>0</v>
      </c>
    </row>
    <row r="44" spans="1:12" ht="15.75" thickTop="1" x14ac:dyDescent="0.25">
      <c r="A44" s="152" t="s">
        <v>38</v>
      </c>
      <c r="B44" s="152"/>
      <c r="C44" s="152"/>
      <c r="D44" s="152"/>
      <c r="F44" s="134">
        <f>SUM(F43+F41)</f>
        <v>0</v>
      </c>
    </row>
    <row r="45" spans="1:12" x14ac:dyDescent="0.25">
      <c r="A45" s="39"/>
      <c r="B45" s="41"/>
      <c r="C45" s="42"/>
      <c r="D45" s="42"/>
      <c r="E45" s="43"/>
      <c r="F45" s="1"/>
    </row>
  </sheetData>
  <mergeCells count="8">
    <mergeCell ref="A43:D43"/>
    <mergeCell ref="A44:D44"/>
    <mergeCell ref="A33:F33"/>
    <mergeCell ref="G33:L33"/>
    <mergeCell ref="A38:D38"/>
    <mergeCell ref="E38:F38"/>
    <mergeCell ref="H37:K37"/>
    <mergeCell ref="A41:D41"/>
  </mergeCells>
  <pageMargins left="0.7" right="0.7" top="0.75" bottom="0.75" header="0.3" footer="0.3"/>
  <pageSetup paperSize="409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Delovni listi</vt:lpstr>
      </vt:variant>
      <vt:variant>
        <vt:i4>1</vt:i4>
      </vt:variant>
    </vt:vector>
  </HeadingPairs>
  <TitlesOfParts>
    <vt:vector size="1" baseType="lpstr">
      <vt:lpstr>plaz na LC Golica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Klemen Sotlar</dc:creator>
  <cp:lastModifiedBy>Tea Jenkole</cp:lastModifiedBy>
  <dcterms:created xsi:type="dcterms:W3CDTF">2015-12-09T05:27:39Z</dcterms:created>
  <dcterms:modified xsi:type="dcterms:W3CDTF">2018-08-29T09:43:20Z</dcterms:modified>
</cp:coreProperties>
</file>