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a\Documents\Javna naročila\2017\Gradnje\kanalizacija - Stražišarjeva\"/>
    </mc:Choice>
  </mc:AlternateContent>
  <bookViews>
    <workbookView xWindow="-23985" yWindow="-60" windowWidth="16965" windowHeight="16980" activeTab="2"/>
  </bookViews>
  <sheets>
    <sheet name="1. stran" sheetId="10" r:id="rId1"/>
    <sheet name="2-Rekapitulacija" sheetId="2" r:id="rId2"/>
    <sheet name="Skupna dela" sheetId="9" r:id="rId3"/>
    <sheet name="Krak D" sheetId="3" r:id="rId4"/>
  </sheets>
  <definedNames>
    <definedName name="_xlnm.Print_Area" localSheetId="0">'1. stran'!$B$2:$H$42</definedName>
    <definedName name="_xlnm.Print_Area" localSheetId="1">'2-Rekapitulacija'!$B$3:$H$37</definedName>
    <definedName name="_xlnm.Print_Area" localSheetId="3">'Krak D'!$B$3:$H$139</definedName>
    <definedName name="_xlnm.Print_Area" localSheetId="2">'Skupna dela'!$B$3:$H$65</definedName>
    <definedName name="_xlnm.Print_Titles" localSheetId="0">'1. stran'!$8:$8</definedName>
    <definedName name="_xlnm.Print_Titles" localSheetId="1">'2-Rekapitulacija'!$4:$4</definedName>
    <definedName name="_xlnm.Print_Titles" localSheetId="3">'Krak D'!$3:$3</definedName>
    <definedName name="_xlnm.Print_Titles" localSheetId="2">'Skupna dela'!$3:$3</definedName>
  </definedNames>
  <calcPr calcId="152511" fullCalcOnLoad="1"/>
</workbook>
</file>

<file path=xl/calcChain.xml><?xml version="1.0" encoding="utf-8"?>
<calcChain xmlns="http://schemas.openxmlformats.org/spreadsheetml/2006/main">
  <c r="H37" i="9" l="1"/>
  <c r="C10" i="9"/>
  <c r="C12" i="9"/>
  <c r="C17" i="9"/>
  <c r="C23" i="9"/>
  <c r="C25" i="9" s="1"/>
  <c r="C27" i="9" s="1"/>
  <c r="C29" i="9" s="1"/>
  <c r="C31" i="9" s="1"/>
  <c r="C33" i="9" s="1"/>
  <c r="C35" i="9" s="1"/>
  <c r="C37" i="9" s="1"/>
  <c r="H87" i="3"/>
  <c r="H86" i="3"/>
  <c r="H125" i="3"/>
  <c r="H124" i="3"/>
  <c r="H123" i="3"/>
  <c r="C92" i="3"/>
  <c r="C94" i="3"/>
  <c r="C96" i="3"/>
  <c r="C62" i="3"/>
  <c r="C68" i="3"/>
  <c r="C72" i="3"/>
  <c r="C74" i="3"/>
  <c r="C76" i="3" s="1"/>
  <c r="C78" i="3" s="1"/>
  <c r="C82" i="3" s="1"/>
  <c r="C85" i="3" s="1"/>
  <c r="H79" i="3"/>
  <c r="H78" i="3"/>
  <c r="H72" i="3"/>
  <c r="H63" i="3"/>
  <c r="C15" i="3"/>
  <c r="C18" i="3" s="1"/>
  <c r="C21" i="3" s="1"/>
  <c r="C24" i="3" s="1"/>
  <c r="C27" i="3" s="1"/>
  <c r="C34" i="3" s="1"/>
  <c r="C36" i="3" s="1"/>
  <c r="C38" i="3" s="1"/>
  <c r="C41" i="3" s="1"/>
  <c r="C44" i="3" s="1"/>
  <c r="C46" i="3" s="1"/>
  <c r="C48" i="3" s="1"/>
  <c r="C50" i="3" s="1"/>
  <c r="C52" i="3" s="1"/>
  <c r="C54" i="3" s="1"/>
  <c r="H52" i="3"/>
  <c r="H48" i="3"/>
  <c r="C9" i="3"/>
  <c r="H46" i="3"/>
  <c r="H7" i="3"/>
  <c r="H9" i="3"/>
  <c r="H13" i="3"/>
  <c r="H16" i="3"/>
  <c r="H19" i="3"/>
  <c r="H22" i="3"/>
  <c r="H25" i="3"/>
  <c r="H32" i="3"/>
  <c r="H34" i="3"/>
  <c r="H36" i="3"/>
  <c r="H39" i="3"/>
  <c r="H42" i="3"/>
  <c r="H44" i="3"/>
  <c r="H50" i="3"/>
  <c r="H54" i="3"/>
  <c r="H58" i="3"/>
  <c r="H64" i="3"/>
  <c r="H65" i="3"/>
  <c r="H66" i="3"/>
  <c r="H69" i="3"/>
  <c r="H70" i="3"/>
  <c r="H74" i="3"/>
  <c r="H76" i="3"/>
  <c r="H82" i="3"/>
  <c r="H90" i="3"/>
  <c r="H92" i="3"/>
  <c r="H94" i="3"/>
  <c r="H96" i="3"/>
  <c r="H101" i="3"/>
  <c r="H103" i="3"/>
  <c r="H105" i="3"/>
  <c r="H107" i="3"/>
  <c r="H111" i="3"/>
  <c r="H113" i="3"/>
  <c r="H117" i="3"/>
  <c r="H120" i="3"/>
  <c r="H128" i="3"/>
  <c r="H130" i="3"/>
  <c r="H132" i="3"/>
  <c r="H134" i="3"/>
  <c r="C49" i="9"/>
  <c r="C51" i="9"/>
  <c r="C53" i="9"/>
  <c r="H21" i="9"/>
  <c r="H20" i="9"/>
  <c r="H19" i="9"/>
  <c r="H18" i="9"/>
  <c r="H10" i="9"/>
  <c r="H49" i="9"/>
  <c r="H44" i="9"/>
  <c r="H42" i="9"/>
  <c r="H40" i="9"/>
  <c r="H35" i="9"/>
  <c r="H33" i="9"/>
  <c r="H31" i="9"/>
  <c r="H25" i="9"/>
  <c r="H15" i="9"/>
  <c r="H8" i="9"/>
  <c r="H23" i="9"/>
  <c r="H27" i="9"/>
  <c r="H29" i="9"/>
  <c r="H47" i="9"/>
  <c r="H51" i="9"/>
  <c r="H53" i="9"/>
  <c r="D6" i="2"/>
  <c r="D7" i="2"/>
  <c r="H137" i="3" l="1"/>
  <c r="H139" i="3" s="1"/>
  <c r="H7" i="2" s="1"/>
  <c r="H55" i="9"/>
  <c r="H64" i="9" s="1"/>
  <c r="H6" i="2" s="1"/>
  <c r="H8" i="2" l="1"/>
  <c r="H10" i="2" s="1"/>
  <c r="H11" i="2" s="1"/>
</calcChain>
</file>

<file path=xl/sharedStrings.xml><?xml version="1.0" encoding="utf-8"?>
<sst xmlns="http://schemas.openxmlformats.org/spreadsheetml/2006/main" count="348" uniqueCount="185">
  <si>
    <t>Prečkanje GR zemeljskega voda - upravljavec Slovenske železnice d.d. - zaščita ali prestavitev, vključno z odklopom in priklopom ter vsemi ostalimi stroški upravljavca, vključno z nadzorom. Prizna se strošek samo za zaščito oz. prestavitev, vkolikor pa pride do poškodbe je strošek izvajalca.</t>
  </si>
  <si>
    <t>K ponudbi obvezno priložiti cenik po urnih postavkah posameznih kvalifikacij delavcev ter kompleten cenik prevozov, strojev in opreme ter vseh ponujenih materialov</t>
  </si>
  <si>
    <t>- posek grmovja ustrezne površine in sekanje potrebnega števila dreves na trasi oz. na gradbišču</t>
  </si>
  <si>
    <t>- evidentiranje obstoječih poškodb in urejanje domnevno novih poškodb na objektih investitorja ali tretjih oseb - brez stroškov za investitorja.</t>
  </si>
  <si>
    <t>Vkolikor se pojavijo dela, ki niso opisana, se obračun uredi po predhodni potrditvi nadzora in vpisu v gradbeni dnevnik. Za obračun je potrebno izdelati analizo cene.</t>
  </si>
  <si>
    <t>6. Stroške priprave in izvedbe začasnih dostopov do in na gradbišču (izdelava vseh potrebnih začasnih prehodov, dovozov, dostopov) in stroški vsakodnevnega zagotavljanja dostopa oz. dovoza stanovalcem do objektov. V kolikor to ne bo mogoče, je potrebno stanovalcem in poslovnim subjektom pravočasno posredovati obvestilo - vsaj dva tedna pred začetkom del. Enako velja za stroške izvedbe začasnega obhoda (prehoda) mimo ograjenega gradbišča za pešce in sprehajalce (ves čas gradnje). Navesti je treba tudi predviden čas, ko dostop do objektov ne bo možen.</t>
  </si>
  <si>
    <t>24. Vkolikor ni samostojne postavke, v ceno všteta vzpostavitev obstoječega stanja, sanacija poškodb na elementih obstoječih objektov nastalih zaradi izgradnje zaradi del po tem projektu (popravki raznih AB in kamnitih zidov, odstranitev in ponovna vzpostavitev ali sanacija ograj, popravki na fasadah objektov, ureditev linijskih požiralnikov, hortikulturna ureditev...), nalaganje in odvoz ruševin na stalno deponijo z vključenimi vsemi stroški deponiranja.</t>
  </si>
  <si>
    <t xml:space="preserve">Priključitev na obstoječ kanal (jašek). </t>
  </si>
  <si>
    <t>Izmera in prenos obstoječih višin z zavarovanjem izven operativnega pasu ter končna zakoličba.</t>
  </si>
  <si>
    <t>Strojna odstranitev asfalta ne glede na sestavo, v debelini do 15cm z nalaganjem ruševin na kamion ter odvozom na predelavo odpadkov po izbiri izvajalca, vključno s stroškom predelave, deponiranjem in stroški deponije.</t>
  </si>
  <si>
    <t>Strojni široki izkop v zemljini III. kat, z odlaganjem materiala direktno na kamion in  odvoz na stalno deponijo po izbiri izvajalca, z razgrinjanjem, vse eventualne stroške deponije (vključno s takso) je zajeti v ceno.</t>
  </si>
  <si>
    <t xml:space="preserve">Izdelava nosilne plasti bituminiziranega drobljenca AC 22 base B50/70, A4, v debelini 5cm. Na novo se asfaltira: </t>
  </si>
  <si>
    <t>- od jaška D13 proti D12  - celotno območje pred garažami pod objektom 70c.</t>
  </si>
  <si>
    <t>- med jaškoma D14 in D13 se odstrani in obnovi samo pas širine 1 do 1,5m.</t>
  </si>
  <si>
    <t>Zalitje stika med starim in novim asfaltom  - na prečkanjih ceste ter ob robnikih, z bitumensko zalivno maso.</t>
  </si>
  <si>
    <t>Izdelava obrabne plasti bitumenskega betona AC 8 surf B 50/70, A4, v  debelini 3.0 cm. Površine, ki se asfaltirajo so navedene v prejšnji postavki.</t>
  </si>
  <si>
    <t>Izdelava nagiba ceste proti objektom - strešni naklon navznoter za odvod vode stran od garaž, iz enakega materiala in debelin kot vozišče, skupaj s pripravo na tamponski gredi.</t>
  </si>
  <si>
    <t>Začasne prevezave</t>
  </si>
  <si>
    <t>Začasno zapiranje obstoječe kanalizacije pred - vgradnja zapornega balona ter prečrpavanje in odvoz feklane vode na čistilno napravo.</t>
  </si>
  <si>
    <t>- na cevi pred jaškom D10-iz zgornje smeri</t>
  </si>
  <si>
    <t>- na cevi pred jaškom D15</t>
  </si>
  <si>
    <t>Široki strojni izkop peščenega nasutja (pod voznimi površinami), izkop v globini cca 30 cm - do 0,5m3/m1 (obstoječa cesta), nakladanje materiala na transportno sredstvo, odvoz na začasno deponijo po izbiri izvajalca. Material se kasneje uporabi za vmesni zasip (ne za zgornji ustroj).</t>
  </si>
  <si>
    <t>Priključitev v jašek: Delno ročni, delno strojni izkop jarka širine dna 1,5m, globina do 2,0 do 3,5m, v terenu III. kat., z odlaganjem materiala, ob rob izkopa, z odvozom odvečnega materiala na stalno deponijo po izbiri izvajalca, z zasipavanjem z izkopanim materialom, utrjevanjem. Vključujoč tudi nabavo, dobavo in nasipavanjem in utrjevanjem peščene posteljice iz 2* sejanega peska (4-8, okroglozrnat), ter obsipa in zasipa cone cevi, do višine 30cm nad temenom - skupaj 0,3m3/m. Za en priključek upoštevano: do 3m cevi SN8, vključno s tesnilnim materialom in fazonskimi kosi.</t>
  </si>
  <si>
    <t>Rušenje obstoječih kanalizacijskih cevi (beton, PVC, salonit, PE…), vseh premerov, vključno z odvozom na deponijo po izbiri izvajalca, s stroški deponiranja ruševin ter zapiranje cevi, ki se opustijo.</t>
  </si>
  <si>
    <t>Rušenje obstoječih betonskih kanalizacijskih jaškov globine do 3m, vključno z dodatnim izkopom, odvozom na deponijo po izbiri izvajalca in s stroški deponiranja ruševin (D15, D20, D21, 4, 5 in eventualno 3b)</t>
  </si>
  <si>
    <t xml:space="preserve">Ostala rušenja (obstoječi betonski in kamniti zidovi, robniki, parapeti ograj, obbetoniranja komunalnih vodov ipd), z nalaganjem ruševin na kamion ter odvozom na predelavo odpadkov po izbiri izvajalca, vključno s stroškom predelave, deponiranjem in stroški deponije. Obračun na osnovi vpisa v gradbeni dnevnik in predhodne potrditve nadzora.  
</t>
  </si>
  <si>
    <t>Odriv humusa v dejanski debelini (cca 30cm) z direktnim nakladanjem na kamion in odvozom na gradbiščno deponijo po izbiri izvajalca, ali odrivom izven operativnega pasu.</t>
  </si>
  <si>
    <t>Ročno planiranje dna gradbene jame po strojnem izkopu, s planuumom padca - z izkopom ali dosipom materiala do 0,1m3/m2, z natančnostjo +-3cm, do potrebne zbitosti (Ev2 ≥ 20 MPa), v III do V. ktg.</t>
  </si>
  <si>
    <t>Linijska sanacija brez izkopa: Obnova kanalizacije na odseku od jaška 2 do 2a. V ceno všteto odstranitev materiala (ruševin) iz kanala, čiščenje z visokotlačnim čistilcem, ponoven pregled s kamero ter obnova po tehnologiji oblaganja oz prevleke obstoječega kanala iz notranje strani - Vstavitev in vpihovanje epoksidne nogavice ter končno učvrstitev nogavice. Vkolikor izvajalec predlaga svojo tehnologijo, mora biti predhodno potrjena s strani investitorja, nadzora ali  projektanta.</t>
  </si>
  <si>
    <t>Rušenje vseh vrst robnikov z nakladanjem in odvozom v deponijo po izbiri izvajalca, vse eventualne stroške deponije (vključno s takso) je zajeti v ceno. Kjer se asfaltira do robnikov se obstoječi robniki ohranijo v čim večji meri.</t>
  </si>
  <si>
    <t>- celotno območje med objektoma  70d in 70e - do obstoječega linijskega požiralnika.</t>
  </si>
  <si>
    <t>VOZIŠČNE KONSTRUKCIJE</t>
  </si>
  <si>
    <t>Dobava in vgraditev ravnih AB robnikov 15x25x100cm na podlago iz podložnega betona C8/10.</t>
  </si>
  <si>
    <t>Obnova vozišča</t>
  </si>
  <si>
    <t>Strojni zarez asfalta .</t>
  </si>
  <si>
    <t>razlika - kar ni obračunano pri kanalizaciji</t>
  </si>
  <si>
    <t xml:space="preserve">Skupaj mešana kanalizacija    </t>
  </si>
  <si>
    <t>Planiranje planuma spodnjega ustroja z 10% ročnim in 90% strojnim utrjevanjem s točnostjo 1'5cm, v zemljini III. ktg.</t>
  </si>
  <si>
    <t>-20/00</t>
  </si>
  <si>
    <t>Splošni opis: Dodatna dela pri križanjih z obstoječimi in predvidenimi komunalnimi vodi, vključno z dodatnimi deli zaradi vzporednega poteka komunalij:</t>
  </si>
  <si>
    <t>Urna postavka NK delavec</t>
  </si>
  <si>
    <t>Urna postavka PK delavec</t>
  </si>
  <si>
    <t>Urna postavka KV delavec</t>
  </si>
  <si>
    <t>Urna postavka VKV delavec</t>
  </si>
  <si>
    <t xml:space="preserve">Predhodno urejanje in čiščenje delovišča, zavarovanje delovišča in gradbene jame proti okolici in tretjim osebam. Izvajalec si mora razmere ogledat in obseg podati skladno s svojo tehnologijo, v ceno pa je potrebno všteti najmanj: </t>
  </si>
  <si>
    <t>Ponudnik mora v cene po enoti všteti vse potrebne stroške v kolikor ni samostojna postavka popisa del:</t>
  </si>
  <si>
    <t>4. vse stroške pridobitve potrebnih soglasij in dovoljenj v zvezi s prečkanji komunalnih vodov, stroške zaščite komunalnih naprav, stroške pri organizaciji in opremi gradbišča, zagotavljanju vseh potrebnih zavarovanj in označb gradbišča s predpisano signalizacijo ( ograja, vrvice, označbe, svetlobna telesa,…) - postavitev in odstranitev po končanih delih, kot tudi stroške pri pripravi gradbišča z odstranitvijo morebitnih ovir na trasi, zagotovitev delovnih platojev na in/ali izven gradbišča ter s tem povezanih stroškov. Zapora ceste ni potrebna, ker cesta ni kategorizirana.</t>
  </si>
  <si>
    <t>11. Zaščita zelenice s plohi, ali PVC folijo. Vkolikor se na zelenice oz. na zaščito odlaga zemeljski material, ga je potrebno po končani gradnji odstraniti in zelenico vzpostaviti v prvotno stanje.</t>
  </si>
  <si>
    <t>12. Stroški nastali v zvezi z zavarovanjem gradbišča po ZGO, ureditvijo gradbišča in stroške deponije odvečnega gradbenega materiala na pooblaščene deponije ali na lokacije za predelavo gradbenih materialov. Dokazila o primernem deponiranju (lokacija in količina materiala) je potrebno redno dostavljati naročniku oziroma nadzornemu organu naročnika.</t>
  </si>
  <si>
    <t>13. Stroški vseh meritev (kot npr. meritev hrupa, mikroklimatske meritve, meritev vgrajenih naprav ter regulacija in nastavitve vključno s poročilom in merilnimi listi ter protokolom nastavljenih vrednosti, meritve posameznih slojev nasipov,...) prevozov, drobnega materiala, transportnih stroškov, pridobivanja certifikatov, izdelovanja poročil in pregledov za izdelavo dokazil o zanesljivosti objektov (vodotesnost, zbitost, ustreznost vgrajene opreme,...) in podobno oz. stroški za vso dokumentacijo, ki je potrebna za uspešno opravljeno primopredajo.</t>
  </si>
  <si>
    <t xml:space="preserve">14. Voditi vso, po predpisih zahtevano dokumentacijo o kvaliteti materialov in tehnološkemu postopku gradnje dokumentacijo je potrebno zbrati, jo pripraviti in predložiti na primopredaji. Stroški sprotnega dokumentiranja in posredovanja nadzorniku in projektantu vseh dokazil o zanesljivosti objektov, atestov, certifikatov,.... ter sprememb za izdelavo projekta izvedenih del, tako da bo PID projektna dokumentacija izdelana pred primopredajo objekta. </t>
  </si>
  <si>
    <t>15. Vse stroške stalnih in začasnih deponij všteti v ceno (takse, odškodnine, cena razplaniranja…)</t>
  </si>
  <si>
    <t>16. Sprotno čiščenje vozil in čiščenje gradbišča po končanih delih (vključno z zaključnim čiščenjem) in odvoz odvečnega materiala, ter vzpostavitev terena v prvotno stanje.</t>
  </si>
  <si>
    <t>18. Vsa dela za odvodnjavanje padavinske, izvorne in podtalne vode med gradnjo (vključno s potrebnim črpanjem), tako da se zagotovi stalno in kontrolirano odvajanje ter prepreči zamakanje in zadrževanje vode.</t>
  </si>
  <si>
    <t>19. Postavitev linijskih pomičnih zaščitnih ograj pri gradnji skozi naselje ali vzporedno z glavno cesto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</si>
  <si>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20. Meritve posameznih slojev nasipov.</t>
  </si>
  <si>
    <t>21. Pri zemeljskih delih se vsa izkopna dela in transporti izkopnih materialov obračunajo po prostornini zemljine v raščenem stanju. Vsa razsipna dela se obračunajo po prostornini zemljine v vgrajenem stanju. Izračun količin na podlagi profilov, posnetih pred in po izkopih. V ceno je vključen tudi višek količin zaradi faktorja razrahljivosti.</t>
  </si>
  <si>
    <t>22. Vsa sprotna in zaključna čiščenja cevi so všteta v ceno.</t>
  </si>
  <si>
    <t>23. Vse manipulativne stroške.</t>
  </si>
  <si>
    <t>17. Pridobiti mora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 ter
za začasne deponije</t>
  </si>
  <si>
    <t>25. Izvajalec si mora ogledati predvideno traso na celotni dolžini in v zagotoviti vsa potrebna dela pri organizaciji, pripravi in zavarovanju gradbišča.</t>
  </si>
  <si>
    <t>26. Stroške električne energije, vode, TK priključkov, razsvetljave za nočno delo in morebitne ostale stroške v času gradnje.</t>
  </si>
  <si>
    <t xml:space="preserve">27. Kot dodatna dela (po vpisu in potrditvi v gradbeno knjigo) se obračuna prilagoditev obstoječih komunalnih in inštalacijskih vodov na novopredvideno stanje (rušenje, prestavitev, nadvišanje, obdelave, zamenjave pokrovov, AB venci, zaščita v času gradnje...), nalaganje in odvoz ruševin na stalno deponijo z vključenimi vsemi stroški deponiranja. </t>
  </si>
  <si>
    <t>28. Za vse gradbene odpadke je potrebno voditi evidenčne liste, odpadke pa oddati v pooblaščeno zbiralnico; kot dokaz je h gradbeni knjigi potrebno priložiti račun iz zbiralnice. Stroške odvoza, deponiranje in stroške deponije je potrebno všteti v ceno.</t>
  </si>
  <si>
    <t>29. Materiali: Za vse vgrajene materiale velja, da jih izvajalec lahko predlaga, vendar je pred vgradnjo potrebna potrditev investitorja, nadzora in projektanta. Že pred vgradnjo je obvezno priložiti dokazila o ustreznosti. Za vse cevne elemente (jaški, cevi) je obvezna uporaba cevi iz umetnih mas, ki ustrezajo standardom in imajo togost SN8. Izvajalec material lahko predlaga, vendar ga morajo pred vgrajevanjem potrditi investitor, nadzor in projektant. Pri padcu kanala nad 5% obvezna uporaba abrazijsko odpornih materialov). Že pred vgradnjo je obvezno priložiti dokazila o ustreznosti.</t>
  </si>
  <si>
    <t>30. Za vsako spremembo je potrebno pridobiti soglasje projektanta in jo zajeti v projekt izvršenih del.</t>
  </si>
  <si>
    <t>31. Mejnike, ki jih izvajalec odstrani za potrebe gradnje, jih je po končani gradnji potrebno vzpostaviti po pravilih geodetske stroke.</t>
  </si>
  <si>
    <r>
      <t>32</t>
    </r>
    <r>
      <rPr>
        <sz val="11"/>
        <rFont val="Arial"/>
        <family val="2"/>
        <charset val="238"/>
      </rPr>
      <t>. Upoštevanje celotnega projekta: Izvajalec si mora v fazi razpisa - (pred oddajo ponudbe) ogledati celoten projekt in v ponudbi upoštevati tudi dela, ki jih projekt predpisuje, vendar v popisu niso posebej navedena oz. jih zaradi obsežnosti popisa ni smiselno navajati. Tovrstna dela bo seveda potrebno izvesti, vendar ne bodo priznana kot dodatna dela, ampak je njihovo vrednost potrebno upoštevati v osnovni ponudbi.</t>
    </r>
  </si>
  <si>
    <t>kpl.</t>
  </si>
  <si>
    <t xml:space="preserve">Postavitev delne ali popolne cestne zapore z ureditvijo prometnega režima v času gradnje, z obvestili, zavarovanje gradbene jame in gradbišča ter postavitev prometne signalizacije. Po končanih delih je prometno signalizacijo odstraniti in prometni režim vzpostaviti v prvotno stanje. V ceni upoštevati tudi preusmeritev peš prometa. </t>
  </si>
  <si>
    <t>Trasna in višinska zakoličba obstoječih komunalnih vodov in oznake križanj. Obračun na osnovi vpisa v dnevnik (vodovod, toplovod, elektrika, Telekom...).</t>
  </si>
  <si>
    <t>Elektrika</t>
  </si>
  <si>
    <t>Toplovod</t>
  </si>
  <si>
    <t>Vodovod (ni prečkanja)</t>
  </si>
  <si>
    <t>TK vodi: Telekom in Telemach</t>
  </si>
  <si>
    <t>Geološka določitev pogojev izkopa glede na varnost gradnje za sosednje objekte in sosednja zemljišča. Izvajalec mora gradnjo prilagoditi svoji tehnologiji; skladno s tem mora po potrebi pridobiti geološko poročilo in priskrbeti geološki nadzor v fazi gradnje. Na strani izvajalca je vsa odgovornost za morebitne težave v zvezi z posedanjem gradbene jame, zdrsi brežin, poškodbami objektov, dreves,...  Razdelitev kritičnih odsekov na kampade ustrezne dolžine, odvodnjavanje izkopa iz gradbene jame v času morebitnih padavin mora izvajalec prilagoditi svoji tehnologiji. Dodatni stroški iz navedenega ne bodo priznani oz. jih je potrebno vključiti v ostale postavke.</t>
  </si>
  <si>
    <t>Prečkanje dveh cevi toplovoda - v kineti, vključno z vsemi ostalimi stroški upravljavca, vključno z nadzorom. Prizna se strošek samo za zaščito, vkolikor pa pride do poškodbe je strošek izvajalca.</t>
  </si>
  <si>
    <t>Humusiranje z materialom iz odriva ali odvoza,   ureditev terena po končani gradnji, gnojenje z umetnim gnojilom, zatravitev in uvaljanje ter nega do ozelenitve.</t>
  </si>
  <si>
    <t xml:space="preserve">Odvodnjavanje meteorne in zaledne vode iz gradbene jame. (drenažne cevi, cevi za odvod, obsip, drenažni beton,… dodatni izkopi in zasipi). </t>
  </si>
  <si>
    <t>Dobava, izdelava in montaža lesenih odrov - hodnikov za pešce na odseku, kjer je potrebno zagotoviti peš dostop ali prehod - dostop do objekta 70e - ob vhodu).</t>
  </si>
  <si>
    <t>Strojni izkop jarkov širine 2,0 do 5,0m, za polaganje kanalizacijske cevi, globine do 4,5m, širina v dnu min 0,90m do 1,20m (DN cevi +2x min 30cm), v zemljini III. kat, naklon izkopa 60° do 80° (se prilagodi karakteristikam zemljine), z odlaganjem materiala direktno na kamion. Pri obračunu količin za vsak odsek od jaška do jaška usklajevati količine z masno črto iz grafične priloge - vzdolžnega profila.</t>
  </si>
  <si>
    <t>Strojni izkop jarkov širine 2,0 do 5,0m, za polaganje kanalizacijske in vodovodne cevi, globine do 4,5m, širina v dnu min 0,90m do 1,20m (DN cevi +2x min 30cm), v zemljini III. kat, naklon izkopa 60° do 80° (se prilagodi karakteristikam zemljine), z odlaganjem, materiala v dosegu ročice bagra (ob rob gradbene jame+ 1x premet, če je potrebno). Pri obračunu količin za vsak odsek od jaška do jaška usklajevati količine z masno črto iz grafične priloge - vzdolžnega profila.</t>
  </si>
  <si>
    <t>Vkolikor tehnologija odstopa od projekta je potrebno pridobiti tudi pozitivno mnenje upravljavca. Vse poškodbe so breme izvajalca, ki krije vso nastalo škodo).</t>
  </si>
  <si>
    <t>- nadzor upravljavcev (vkolikor niso GJS)</t>
  </si>
  <si>
    <t>Dodatek za odvoz viška materiala iz prejšnjih postavk na stalno deponijo po izbiri izvajalca, z razgrinjanjem, vse eventualne stroške deponije (vključno s takso, razgradnjo, odškodninami,...) je zajeti v ceno.</t>
  </si>
  <si>
    <t>Dodatek za odvoz viška materiala iz prejšnjih postavk na začasno deponijo po izbiri izvajalca, z razgrinjanjem, vse eventualne stroške deponije je zajeti v ceno (taksa, odškodnina,…). Vključno s prevozom nazaj na gradbišče.</t>
  </si>
  <si>
    <t xml:space="preserve">Razpiranje na kritičnih odsekih - od jaška D10 do D 12: </t>
  </si>
  <si>
    <t xml:space="preserve">Nabava, dobava in vgrajevanje obsipa kanalizacijske cevi; granulacije 1-8mm, okroglozrnat, do višine 30cm nad temenom cevi, vključno z utrjevanjem. Pri obračunu količin za vsak odsek od točke do točke usklajevati količine z masno črto iz grafične priloge - vzdolžnega profila. </t>
  </si>
  <si>
    <t>Zasip po končanih delih, z izkopanim materialom, z utrjevanjem v slojih po 30cm - zahtevana stopnja komprimacije 95% po Proctorju. Upoštevan zasip do tampona - 50cm pod nivojem ceste.</t>
  </si>
  <si>
    <t xml:space="preserve">Nabava, dobava in strojni zasip, z gramoznim materialom, po končanih delih, z utrjevanjem v slojih po 30cm, zahtevana stopnja komprimacije M=80MPa (8-10% CBR). Upoštevan zasip do tampona - 50cm pod nivojem ceste. Pri obračunu količin za vsak odsek od točke do točke usklajevati količine z masno črto iz grafične priloge - vzdolžnega profila. </t>
  </si>
  <si>
    <t xml:space="preserve">Nabava, dobava obbetoniranje cevi na najbolj kritičnem odseku - od D10 do D12 iz betona C20/25, do višine 30cm nad temenom cevi. </t>
  </si>
  <si>
    <t>- globina do 2,0m</t>
  </si>
  <si>
    <t>- globina od 2,0 do 2,5m (D20 in D21)</t>
  </si>
  <si>
    <t>Povečanje cene za vsak dodaten stranski dotok ali iztok v zgoraj obračunanih jaških.</t>
  </si>
  <si>
    <t>Čiščenje kanalizacije in pregled kanala s kamero po končanih delih (kontrola sploščenosti in poškodb cevi), zapis posnetka na DVD nosilec, izdelava poročila.</t>
  </si>
  <si>
    <t xml:space="preserve"> Vkolikor gre za poškodbe se izvede še točkovna sanacija, ki se obračuna na podlagi predhodnega vpisa v gradbeni dnevnik </t>
  </si>
  <si>
    <t>-50/00</t>
  </si>
  <si>
    <t>Deloma strojna, deloma ročna ureditev brežin (planiranje) po končanem zasipu.</t>
  </si>
  <si>
    <t>OSTALA DELA</t>
  </si>
  <si>
    <t xml:space="preserve">SKUPAJ gradbena dela </t>
  </si>
  <si>
    <t>Zemeljska dela</t>
  </si>
  <si>
    <t>Postavljanje gradbenih profilov ali zakoličbenih točk z zavarovanjem izven operativnega pasu. Določitev nivoja za merjenje globine za izkop in polaganje.</t>
  </si>
  <si>
    <t>- dodatni ročni in strojni izkop v območju križanj</t>
  </si>
  <si>
    <t>- zavarovanje gradbene jame v času gradnje in pri zasipavanju</t>
  </si>
  <si>
    <t>- zasip s suho mešanico</t>
  </si>
  <si>
    <t>DN 400</t>
  </si>
  <si>
    <t>- globina od 2,0 do 2,5m</t>
  </si>
  <si>
    <t>- globina od 3,5 do 4,0m</t>
  </si>
  <si>
    <t>- globina do 2m</t>
  </si>
  <si>
    <t>POPIS DEL S PREDIZMERAMI IN PROJEKT. OCENA STROŠKOV</t>
  </si>
  <si>
    <t>POPIS DEL IN PREDIZMERE ZA POTREBE INVESTITORJA</t>
  </si>
  <si>
    <t xml:space="preserve">Za projekt: </t>
  </si>
  <si>
    <t xml:space="preserve">    zap. št.</t>
  </si>
  <si>
    <t>Opis del</t>
  </si>
  <si>
    <t>količina</t>
  </si>
  <si>
    <t>enota</t>
  </si>
  <si>
    <t>cena/enoto</t>
  </si>
  <si>
    <t>skupaj</t>
  </si>
  <si>
    <t>SPLOŠNE ZAHTEVE</t>
  </si>
  <si>
    <t>SKUPAJ</t>
  </si>
  <si>
    <t>3/1.4.2</t>
  </si>
  <si>
    <t>Mešana kanalizacija na cesti Toneta Tomšiča na Jesenicah - krak D</t>
  </si>
  <si>
    <t>REKAPITULACIJA</t>
  </si>
  <si>
    <t xml:space="preserve">SKUPNA DELA </t>
  </si>
  <si>
    <t>9. predvideti prometno ureditev v času gradnje - z ureditvijo prometnega režima v času gradnje, z obvestili, zavarovanje gradbene jame in gradbišča ter postavitev prometne signalizacije. Po končanih delih je prometno signalizacijo odstraniti in prometni režim vzpostaviti v prvotno stanje.</t>
  </si>
  <si>
    <t>kpl</t>
  </si>
  <si>
    <t>Črpanje meteorne in zaledne vode iz gradbene jame. Obračun po vpisu v gradbeni dnevnik in predhodni potrditvi.</t>
  </si>
  <si>
    <t>MK</t>
  </si>
  <si>
    <t>MEŠANA KANALIZACIJA - krak D (L=101,50m)</t>
  </si>
  <si>
    <t>-1/00</t>
  </si>
  <si>
    <t>-10/00</t>
  </si>
  <si>
    <t>Preddela in pripravljalna dela</t>
  </si>
  <si>
    <t>m</t>
  </si>
  <si>
    <t>znesek</t>
  </si>
  <si>
    <t>kos</t>
  </si>
  <si>
    <t>m3</t>
  </si>
  <si>
    <t>-21/00</t>
  </si>
  <si>
    <t xml:space="preserve">Zemeljska dela </t>
  </si>
  <si>
    <t>m2</t>
  </si>
  <si>
    <t>Polaganje kanalizacijske cevi in jaškov</t>
  </si>
  <si>
    <t>Eventualni podložni beton pod jaški - zaradi slabe nosilnosti terena - d=15cm, do 0,2m3/jašek.</t>
  </si>
  <si>
    <t>OSTALA DELA, odškodnine</t>
  </si>
  <si>
    <t>Polaganje in odstranitev plohov za zaščito zelenice.</t>
  </si>
  <si>
    <t>-30/00</t>
  </si>
  <si>
    <t>Izdelava varnostnega načrta gradbišča skladno z Uredbo o zagotavljanju varnosti in zdravja pri delu na začasnih in premičnih gradbiščih (Ur. List 83/2005), koordinacija varstva pri delu.</t>
  </si>
  <si>
    <t>-80/00</t>
  </si>
  <si>
    <t>- globina od 3,0 do 3,5m</t>
  </si>
  <si>
    <t>-90/00</t>
  </si>
  <si>
    <t>ur</t>
  </si>
  <si>
    <t xml:space="preserve">Zakoličba projektiranih osi kanalov, postavitev prečnih profilov ali zakoličbenih točk, določitev nivoja za merjenje globine kanala in polaganje kanala, prenos višin, z zavarovanjem izven operativnega pasu. </t>
  </si>
  <si>
    <t>1. Za gradnjo je dovoljeno uporabljati samo proizvode, ki imajo pridobljene ustrezne listine o skladnosti in so skladni s slovenskimi tehničnimi predpisi in slovenskimi standardi. Vsi vgrajeni gradbeni materiali (cevi, revizijski jaški, pokrovi itd.) in ostali polizdelki, ki se vgrajujejo v objekt morajo vsebovati vtisnjene ali na drug način razvidne podatke iz katerih je mogoče razbrati in slediti poreklo materiala (serijska številka, tip, št. šarže itd.), najmanj pa izjave o lastnostih.</t>
  </si>
  <si>
    <t>22% DDV</t>
  </si>
  <si>
    <t>-41/00</t>
  </si>
  <si>
    <t>Preddela</t>
  </si>
  <si>
    <t>upoštevano v splošnih delih</t>
  </si>
  <si>
    <t>SD</t>
  </si>
  <si>
    <t>2. Izvajalec gradnje mora izvajalcu gospodarske javne službe pravočasno sporočiti datume izvajanja preizkusov vodotesnosti in snemanja kanalov oz. vodovodov, da bo upravljavec lahko zagotovil prisotnost nadzora.</t>
  </si>
  <si>
    <t>3. Pred začetkom izgradnje je izvajalec dolžan zapisniško ugotoviti in dokumentirati obstoječe stanje vseh sosednjih objektov (predvsem zaščitenih), drugih površin in dostopnih poti. Po končanih delih je dolžan povrniti uporabljeno lokacijo v prvotno stanje in odpraviti vse poškodbe nastale zaradi gradnje na drugih objektih, napravah, površinah ter na dostopnih poteh (cestišču). Dokumentiranje stanja pomeni fotografiranje stanja ali snemanje stanja s kamero pred pričetkom del, in sicer območje bodočega gradbišča in njegove okolice (objekti ter površine, ki jih bo uporabljal v času gradnje). V primeru pomanjkanja foto-dokazov o stanju pred gradnjo stroške uveljavljanja odškodnin nosi izvajalec. V tej točki zahtevano dokumentacijo mora izvajalec hraniti najmanj do konca garancijskega obdobja, ter dokumentacijo ob njenem nastanku dostaviti naročniku. V ceni zajeti tudi ureditev okolice po končani gradnji.</t>
  </si>
  <si>
    <t>5. izdelati projekt ureditve gradbišča ter stroške organizacije, ureditve deponij, priprave in opreme gradbišča.</t>
  </si>
  <si>
    <t>7. izdelava varnostnega načrta skladno z Uredbo o zagotavljanju varnosti in zdravja pri delu na začasnih in premičnih gradbiščih</t>
  </si>
  <si>
    <t>8. priprava gradbišča z odstranitvijo eventualnih ovir na trasi, zagotovitev dostopnih poti in delovnih platojev, vključno z vzpostavitvijo v prvotno stanje...</t>
  </si>
  <si>
    <t>10. Zagotavljanje varnosti pri delu na gradbišču skladno z veljavnimi predpisi o zagotavljanju varnosti in zdravja pri delu na začasnih in premičnih gradbiščih.</t>
  </si>
  <si>
    <t>Prečkanje Telekom kabla - zaščita ali prestavitev, vključno z odklopom in priklopom ter vsemi ostalimi stroški upravljavca, vključno z nadzorom. Prizna se strošek samo za zaščito, vkolikor pa pride do poškodbe je strošek izvajalca.</t>
  </si>
  <si>
    <t>Prečkanje NN elektrovoda - zaščita ali prestavitev, vključno z odklopom in priklopom ter vsemi ostalimi stroški upravljavca, vključno z nadzorom. Prizna se strošek samo za zaščito, vkolikor pa pride do poškodbe je strošek izvajalca.</t>
  </si>
  <si>
    <t>(cca polovico ceste)</t>
  </si>
  <si>
    <t>Ročni izkop jarkov širine do 3,0m, za polaganje kanalizacijske in vodovodne cevi, globine do 3,0m, v zemljini III. kat, z odlaganjem, materiala ob rob gradbene jame.</t>
  </si>
  <si>
    <t>Strojni izkop jarkov širine 2,0 do 5,0m, za polaganje kanalizacijske, globine do 4,0m, širina v dnu 0,60 do 0,80m (DN cevi +2x 30cm), v mehki kamnini V. kat (brez miniranja), naklon izkopa 60° do 80° (se prilagodi karakteristikam zemljine), z odlaganjem, materiala direktno na kamion. Pri obračunu količin za vsak odsek od jaška do jaška usklajevati količine z masno črto iz grafične priloge - vzdolžnega profila.</t>
  </si>
  <si>
    <t>Delno ali polno razpiranje kanala v izkopu v globini do 5,0 m, na mestih kjer zaradi karakteristik materiala v omejenem prostoru ni mogoče drugače varno izvesti potrebnih del in kjer predpisani izkopni kot zaradi drsnega kota zemljine ne zadošča. Širina dna izkopa je 1,2m. V ceno všteto postavitev in odstranitev opaža, vključno z razpiranjem in dodatno zamudo časa za izkop med razporami ter povečanje deleža ročnega izkopa. Za zavarovanje gradbene jame se izbere zabijanje železniških tirnic dolžine 4-5m, globina zabijanja 2m. Razdalja med tirnicami cca 2m. Tirnice se med seboj povežejo z razpirali – lahko so tirnice, okrogle ali kvadratne cevi železne cevi. Razpirala se na tirnice varijo. Za tirnicami se založijo leseni plohi po celotni višini tirnice (3m). Po končani montaži kanalizacijskih cevi in jaškov se razpirala ne odstranijo, teren se zasuje z izkopanim materialom in dobro utrdi. Za vse faze gradnje je potrebno uporabiti gradbeno mehanizacijo, ki ne ustvarja vibracij (ali čim manj) Dodatna navodila za razpiranje glej tehnično poročilo.</t>
  </si>
  <si>
    <t>Delno ali polno razpiranje kanala v izkopu v globini do 3,0 m, na mestih kjer zaradi karakteristik materiala v omejenem prostoru ni mogoče drugače varno izvesti potrebnih del in kjer predpisani izkopni kot zaradi drsnega kota zemljine ne zadošča. Širina dna izkopa je 1,0m. V ceno všteto postavitev in odstranitev opaža, vključno z razpiranjem in dodatno zamudo časa za izkop med razporami ter povečanje deleža ročnega izkopa. Všteto tudi postopno odstranjevanje in hkratno zasipanje in utrjevanje vključno z vsemi časovnimi zamudami.</t>
  </si>
  <si>
    <t>Nabava, dobava in polaganje cevi iz umetnih mas nazivnega notranjega premera, trdnosti SN8, komplet s tesnilnim materialom in vsemi fazonskimi kosi, na peščeno posteljico, po projektiranih padcih - ravni odseki, od jaška, do jaška - stikovanje po tehnologiji proizvajalca cevi. Vključno z vsemi prenosi do mesta vgradnje.</t>
  </si>
  <si>
    <t>Nabava, dobava in vgraditev jaškov iz umetnih mas, trdnosti SN8,  notranjega premera DN 1000 mm, z muldo na dnu in priklopom priključnih cevi, vključno z dodatnim izkopom in gramoznim zasutjem. Pokrovi: težki povozni LTŽ pokrovi (min 40MP, standard EN 144/2), okrogli F600mm, z zaklepom in protihrupno zaščito, niveletno usklajen z nagibom terena na utrjenih površinah; nosilec pokrova je plavajoči (AB venec). Zgornji del jaškov se zaključuje s konusom.</t>
  </si>
  <si>
    <t>Nabava, dobava in vgraditev jaškov iz umetnih mas, trdnosti SN8,  notranjega premera DN 800 mm, z muldo na dnu in priklopom priključnih cevi, vključno z dodatnim izkopom in gramoznim zasutjem. Pokrovi: težki povozni LTŽ pokrovi (min 40MP, standard EN 144/2), okrogli F600mm, z zaklepom in protihrupno zaščito, niveletno usklajen z nagibom terena na utrjenih površinah; nosilec pokrova je plavajoči (AB venec). Zgornji del jaškov se zaključuje s konusom.</t>
  </si>
  <si>
    <t>Izdelava zmrzlinsko odporne kamnite grede zrnavosti 0/63mm (primerno za spodnji ustroj ceste) v debelini 30cm z dobavo, dovozom in vgraditvijo z razprostiranjem, planiranjem in utrjevanjem v slojih, zahtevana stopnja komprimacije do M=80Mpa (8-10% CBR), vključno z dokazilom o meritvi utrjenosti, ki mora biti izvedena s strani pooblaščene inštitucije, termin meritve mora biti napovedan in zagotovljena mora biti prisotnost nadzora.</t>
  </si>
  <si>
    <t>Izdelava nosilne tamponske plasti tamponskega drobljenca zrnavosti 0/31 mm  v deb. 20cm (primerno za zgornji ustroj ceste) z dobavo, dovozom, planiranjem in utrjevanjem v slojih, zahtevana stopnja komprimacije M=70Mpa (8-10% CBR), vključno z dokazilom o meritvi utrjenosti, ki mora biti izvedena s strani pooblaščene inštitucije, termin meritve mora biti napovedan in zagotovljena mora biti prisotnost nadzora.</t>
  </si>
  <si>
    <t>Dodatek</t>
  </si>
  <si>
    <t>Priprava in organizacija gradbišča, postavitev gradbiščne ograje, vključno z vsemi potrebnimi deli na celotni dolžini izgradnje. Izvajalec si mora ogledati predvideno traso in v to postavko vključiti vsa potrebna dela pri organizaciji, pripravi in zavarovanju gradbišča.</t>
  </si>
  <si>
    <t xml:space="preserve">Razpiranje na ostalih odsekih: </t>
  </si>
  <si>
    <t xml:space="preserve">Splošno: Tehnologija gradnje mora biti proučena v varnostnem načrtu in načrtu ureditve gradbišča, ki si ga mora izvajalec izdelati sam. Ponudnik se mora pred izdelavo ponudbe temeljito seznani z razmerami in pogoji za delo.  Dodatna dela iz naslova terenskih razmer ne bodo priznana. V vseh postavkah je upoštevano dejstvo, da so inštalacije na določenih odsekih zelo goste, dodatna dela iz naslova številnih prečkanj komunalnih vodov, je potrebno všteti v ostale postavke. </t>
  </si>
  <si>
    <t>Izdelava priključkov do objektov</t>
  </si>
  <si>
    <t>ZEMELJSKA DELA IN PLANUUM</t>
  </si>
  <si>
    <t>Preizkus tesnosti kanalizacijskega sistema - po metodi z zrakom, za sisteme s prosto gladino DN 220 do 315, po Evropskem standardu EN 1610, odsek 13.2, postopek "L". Spremljanje preizkusa, izdelava poročila.</t>
  </si>
  <si>
    <t>Geodetski posnetek pri odprti trasi (pred zasutjem), izdelava PID v papirni in elektronski obliki skladno s pravilnikom in navodili Javnega komunalnega podjetja Jeko d.o.o., vključno z vodilno mapo in dokazilom o zanesljivosti, izvajalski del dokumentacije za primopredajo.</t>
  </si>
  <si>
    <t>Jaški</t>
  </si>
  <si>
    <t>Opomba: Polni pokrovi pri jaških D10, D11 in D15.</t>
  </si>
  <si>
    <t>Nabava, dobava in izdelava nearmirane betonske posteljice za kanalizacijske cevi iz betona C20/25, v debelini 10 do 15cm. Na stiku cevi je potrebno zagotoviti vdolbino za stik (obojko). Upoštevati projektiran padec cevi.</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</si>
</sst>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72" formatCode="#,##0.00\ "/>
    <numFmt numFmtId="173" formatCode="0.00\ &quot;m&quot;"/>
    <numFmt numFmtId="174" formatCode="&quot;01/0&quot;#"/>
    <numFmt numFmtId="175" formatCode="&quot;011/0&quot;#"/>
    <numFmt numFmtId="176" formatCode="&quot;-10/0&quot;#"/>
    <numFmt numFmtId="178" formatCode="&quot;M1-21/0&quot;#"/>
    <numFmt numFmtId="179" formatCode="&quot;-21/0&quot;#"/>
    <numFmt numFmtId="180" formatCode="0\ &quot;% celotnega izkopa&quot;"/>
    <numFmt numFmtId="181" formatCode="0\ &quot;%&quot;"/>
    <numFmt numFmtId="182" formatCode="&quot;-21/&quot;#"/>
    <numFmt numFmtId="183" formatCode="&quot;do&quot;\ 0.00&quot;m3/m1&quot;"/>
    <numFmt numFmtId="184" formatCode="0.00&quot; m&quot;"/>
    <numFmt numFmtId="185" formatCode="0\ &quot;kos&quot;"/>
    <numFmt numFmtId="186" formatCode="&quot;-30/0&quot;#"/>
    <numFmt numFmtId="187" formatCode="&quot;-80/0&quot;#"/>
    <numFmt numFmtId="188" formatCode="0\ &quot;% izkopa za kanal&quot;"/>
    <numFmt numFmtId="189" formatCode="&quot;-80/&quot;#"/>
    <numFmt numFmtId="190" formatCode="&quot;upoštevano&quot;\ 0\ &quot;%, ostalo pri kanalizaciji&quot;"/>
    <numFmt numFmtId="191" formatCode="&quot;Dodatna in nepredvidena dela &quot;\ 0\ &quot;%&quot;"/>
    <numFmt numFmtId="192" formatCode="0.00\ &quot;m3/m&quot;"/>
    <numFmt numFmtId="193" formatCode="&quot;-10/&quot;#"/>
    <numFmt numFmtId="194" formatCode="&quot;-41/0&quot;#"/>
    <numFmt numFmtId="195" formatCode="&quot;3/0&quot;#"/>
    <numFmt numFmtId="196" formatCode="#,##0\ "/>
    <numFmt numFmtId="197" formatCode="&quot;-41/&quot;#"/>
    <numFmt numFmtId="198" formatCode="&quot;-41/&quot;00"/>
    <numFmt numFmtId="199" formatCode="&quot;-22/0&quot;#"/>
    <numFmt numFmtId="200" formatCode="0.00\ &quot;%&quot;"/>
    <numFmt numFmtId="201" formatCode="0\ &quot;% celotnega planuma&quot;"/>
    <numFmt numFmtId="202" formatCode="&quot;d=&quot;\ 0.0\ &quot;m&quot;"/>
    <numFmt numFmtId="203" formatCode="&quot;d=&quot;\ 0.00\ &quot;m&quot;"/>
    <numFmt numFmtId="204" formatCode="&quot;max&quot;\ 0.00\ &quot;m3/m'&quot;"/>
    <numFmt numFmtId="205" formatCode="&quot;-11/0&quot;#"/>
    <numFmt numFmtId="206" formatCode="&quot;-21/&quot;0#"/>
  </numFmts>
  <fonts count="41" x14ac:knownFonts="1">
    <font>
      <sz val="10"/>
      <name val="Arial"/>
      <charset val="238"/>
    </font>
    <font>
      <sz val="10"/>
      <name val="Arial"/>
      <family val="2"/>
      <charset val="238"/>
    </font>
    <font>
      <sz val="10"/>
      <name val="Arial"/>
      <family val="2"/>
      <charset val="238"/>
    </font>
    <font>
      <sz val="12"/>
      <name val="Arial"/>
      <family val="2"/>
      <charset val="238"/>
    </font>
    <font>
      <b/>
      <sz val="16"/>
      <name val="Arial"/>
      <family val="2"/>
      <charset val="238"/>
    </font>
    <font>
      <b/>
      <sz val="14"/>
      <name val="Arial"/>
      <family val="2"/>
      <charset val="238"/>
    </font>
    <font>
      <sz val="14"/>
      <name val="Arial"/>
      <family val="2"/>
      <charset val="238"/>
    </font>
    <font>
      <b/>
      <sz val="11"/>
      <name val="Arial"/>
      <family val="2"/>
      <charset val="238"/>
    </font>
    <font>
      <b/>
      <sz val="12"/>
      <name val="Arial"/>
      <family val="2"/>
      <charset val="238"/>
    </font>
    <font>
      <b/>
      <sz val="13"/>
      <name val="Arial"/>
      <family val="2"/>
      <charset val="238"/>
    </font>
    <font>
      <sz val="10"/>
      <name val="Times New Roman CE"/>
      <family val="1"/>
      <charset val="238"/>
    </font>
    <font>
      <sz val="12"/>
      <name val="Times New Roman CE"/>
      <family val="1"/>
      <charset val="238"/>
    </font>
    <font>
      <sz val="11"/>
      <name val="Arial"/>
      <family val="2"/>
      <charset val="238"/>
    </font>
    <font>
      <sz val="12"/>
      <color indexed="12"/>
      <name val="Arial"/>
      <family val="2"/>
      <charset val="238"/>
    </font>
    <font>
      <sz val="12"/>
      <color indexed="10"/>
      <name val="Arial"/>
      <family val="2"/>
      <charset val="238"/>
    </font>
    <font>
      <sz val="8"/>
      <name val="Arial"/>
      <family val="2"/>
      <charset val="238"/>
    </font>
    <font>
      <sz val="12"/>
      <color indexed="9"/>
      <name val="Arial"/>
      <family val="2"/>
      <charset val="238"/>
    </font>
    <font>
      <sz val="8"/>
      <name val="Arial"/>
      <family val="2"/>
      <charset val="238"/>
    </font>
    <font>
      <sz val="12"/>
      <color indexed="17"/>
      <name val="Arial"/>
      <family val="2"/>
      <charset val="238"/>
    </font>
    <font>
      <b/>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8"/>
      <color indexed="54"/>
      <name val="Calibri Light"/>
      <family val="2"/>
      <charset val="238"/>
    </font>
    <font>
      <b/>
      <sz val="11"/>
      <color indexed="8"/>
      <name val="Calibri"/>
      <family val="2"/>
      <charset val="238"/>
    </font>
    <font>
      <sz val="11"/>
      <color indexed="10"/>
      <name val="Calibri"/>
      <family val="2"/>
      <charset val="238"/>
    </font>
    <font>
      <u/>
      <sz val="11"/>
      <name val="Arial"/>
      <family val="2"/>
      <charset val="238"/>
    </font>
    <font>
      <sz val="10"/>
      <name val="Arial"/>
      <charset val="238"/>
    </font>
    <font>
      <sz val="13"/>
      <name val="Arial"/>
      <family val="2"/>
      <charset val="238"/>
    </font>
    <font>
      <sz val="11"/>
      <color indexed="12"/>
      <name val="Arial"/>
      <family val="2"/>
      <charset val="238"/>
    </font>
  </fonts>
  <fills count="18">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
      <patternFill patternType="solid">
        <fgColor indexed="42"/>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9"/>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double">
        <color indexed="64"/>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9"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6" fillId="5" borderId="0" applyNumberFormat="0" applyBorder="0" applyAlignment="0" applyProtection="0"/>
    <xf numFmtId="0" fontId="33" fillId="17" borderId="6" applyNumberFormat="0" applyAlignment="0" applyProtection="0"/>
    <xf numFmtId="0" fontId="34" fillId="0" borderId="0" applyNumberFormat="0" applyFill="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1" fillId="0" borderId="0"/>
    <xf numFmtId="0" fontId="32" fillId="8" borderId="0" applyNumberFormat="0" applyBorder="0" applyAlignment="0" applyProtection="0"/>
    <xf numFmtId="0" fontId="1" fillId="0" borderId="0"/>
    <xf numFmtId="0" fontId="1" fillId="3" borderId="8" applyNumberFormat="0" applyFont="0" applyAlignment="0" applyProtection="0"/>
    <xf numFmtId="0" fontId="36" fillId="0" borderId="0" applyNumberFormat="0" applyFill="0" applyBorder="0" applyAlignment="0" applyProtection="0"/>
    <xf numFmtId="0" fontId="25" fillId="0" borderId="0" applyNumberFormat="0" applyFill="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31" fillId="0" borderId="7" applyNumberFormat="0" applyFill="0" applyAlignment="0" applyProtection="0"/>
    <xf numFmtId="0" fontId="24" fillId="13" borderId="2" applyNumberFormat="0" applyAlignment="0" applyProtection="0"/>
    <xf numFmtId="0" fontId="23" fillId="17" borderId="1" applyNumberFormat="0" applyAlignment="0" applyProtection="0"/>
    <xf numFmtId="0" fontId="22" fillId="16" borderId="0" applyNumberFormat="0" applyBorder="0" applyAlignment="0" applyProtection="0"/>
    <xf numFmtId="0" fontId="30" fillId="8" borderId="1" applyNumberFormat="0" applyAlignment="0" applyProtection="0"/>
    <xf numFmtId="0" fontId="35" fillId="0" borderId="9" applyNumberFormat="0" applyFill="0" applyAlignment="0" applyProtection="0"/>
  </cellStyleXfs>
  <cellXfs count="292">
    <xf numFmtId="0" fontId="0" fillId="0" borderId="0" xfId="0"/>
    <xf numFmtId="0" fontId="2" fillId="0" borderId="0" xfId="0" applyFont="1"/>
    <xf numFmtId="0" fontId="2" fillId="0" borderId="0" xfId="0" applyFont="1" applyAlignment="1">
      <alignment horizontal="center"/>
    </xf>
    <xf numFmtId="0" fontId="3" fillId="0" borderId="0" xfId="0" applyFont="1"/>
    <xf numFmtId="14" fontId="4" fillId="0" borderId="10" xfId="0" applyNumberFormat="1"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3" fillId="0" borderId="0" xfId="0" applyFont="1" applyAlignment="1">
      <alignment horizontal="center"/>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Alignment="1">
      <alignment horizontal="left" vertical="top" wrapText="1"/>
    </xf>
    <xf numFmtId="0" fontId="7" fillId="0" borderId="0" xfId="0" applyFont="1" applyAlignment="1">
      <alignment horizontal="left" vertical="top" wrapText="1"/>
    </xf>
    <xf numFmtId="2" fontId="3" fillId="0" borderId="0" xfId="0" applyNumberFormat="1" applyFont="1" applyAlignment="1">
      <alignment horizontal="center" vertical="top" wrapText="1"/>
    </xf>
    <xf numFmtId="172" fontId="3" fillId="0" borderId="0" xfId="0" applyNumberFormat="1" applyFont="1" applyAlignment="1">
      <alignment horizontal="center" vertical="top" wrapText="1"/>
    </xf>
    <xf numFmtId="172" fontId="3" fillId="0" borderId="20" xfId="0" applyNumberFormat="1" applyFont="1" applyBorder="1" applyAlignment="1">
      <alignment horizontal="center" vertical="top" wrapText="1"/>
    </xf>
    <xf numFmtId="172" fontId="8" fillId="0" borderId="0" xfId="0" applyNumberFormat="1" applyFont="1" applyAlignment="1">
      <alignment horizontal="left"/>
    </xf>
    <xf numFmtId="0" fontId="8" fillId="0" borderId="19" xfId="0" applyFont="1" applyBorder="1" applyAlignment="1">
      <alignment horizontal="right" vertical="top" wrapText="1"/>
    </xf>
    <xf numFmtId="0" fontId="9" fillId="0" borderId="0" xfId="0" applyFont="1" applyAlignment="1">
      <alignment horizontal="left" vertical="top"/>
    </xf>
    <xf numFmtId="0" fontId="10" fillId="0" borderId="0" xfId="0" applyFont="1"/>
    <xf numFmtId="174" fontId="8" fillId="0" borderId="20" xfId="0" quotePrefix="1" applyNumberFormat="1" applyFont="1" applyBorder="1" applyAlignment="1">
      <alignment horizontal="left" vertical="top" wrapText="1"/>
    </xf>
    <xf numFmtId="2" fontId="3" fillId="0" borderId="21" xfId="0" applyNumberFormat="1" applyFont="1" applyBorder="1" applyAlignment="1">
      <alignment horizontal="center" vertical="top" wrapText="1"/>
    </xf>
    <xf numFmtId="0" fontId="3" fillId="0" borderId="20" xfId="0" applyFont="1" applyBorder="1" applyAlignment="1">
      <alignment horizontal="left" vertical="top" wrapText="1"/>
    </xf>
    <xf numFmtId="175" fontId="7" fillId="0" borderId="20" xfId="0" quotePrefix="1" applyNumberFormat="1" applyFont="1" applyBorder="1" applyAlignment="1">
      <alignment horizontal="left" vertical="top" wrapText="1"/>
    </xf>
    <xf numFmtId="2" fontId="3" fillId="0" borderId="21" xfId="0" applyNumberFormat="1" applyFont="1" applyBorder="1" applyAlignment="1">
      <alignment horizontal="center" wrapText="1"/>
    </xf>
    <xf numFmtId="0" fontId="3" fillId="0" borderId="20" xfId="0" applyFont="1" applyBorder="1" applyAlignment="1">
      <alignment horizontal="left" wrapText="1"/>
    </xf>
    <xf numFmtId="172" fontId="3" fillId="0" borderId="20" xfId="0" applyNumberFormat="1" applyFont="1" applyBorder="1" applyAlignment="1">
      <alignment horizontal="center" wrapText="1"/>
    </xf>
    <xf numFmtId="176" fontId="3" fillId="0" borderId="20" xfId="0" applyNumberFormat="1" applyFont="1" applyBorder="1" applyAlignment="1">
      <alignment horizontal="left" vertical="top" wrapText="1"/>
    </xf>
    <xf numFmtId="174" fontId="8" fillId="0" borderId="20" xfId="0" applyNumberFormat="1" applyFont="1" applyBorder="1" applyAlignment="1">
      <alignment horizontal="left" vertical="top" wrapText="1"/>
    </xf>
    <xf numFmtId="0" fontId="15" fillId="0" borderId="20" xfId="0" applyFont="1" applyBorder="1" applyAlignment="1">
      <alignment horizontal="left" wrapText="1"/>
    </xf>
    <xf numFmtId="179" fontId="3" fillId="0" borderId="20" xfId="0" applyNumberFormat="1" applyFont="1" applyBorder="1" applyAlignment="1">
      <alignment horizontal="left" vertical="top" wrapText="1"/>
    </xf>
    <xf numFmtId="172" fontId="3" fillId="0" borderId="22" xfId="0" applyNumberFormat="1" applyFont="1" applyBorder="1" applyAlignment="1">
      <alignment horizontal="center" wrapText="1"/>
    </xf>
    <xf numFmtId="2" fontId="12" fillId="0" borderId="21" xfId="0" applyNumberFormat="1" applyFont="1" applyBorder="1" applyAlignment="1">
      <alignment horizontal="center" wrapText="1"/>
    </xf>
    <xf numFmtId="182" fontId="3" fillId="0" borderId="20" xfId="0" applyNumberFormat="1" applyFont="1" applyBorder="1" applyAlignment="1">
      <alignment horizontal="left" vertical="top" wrapText="1"/>
    </xf>
    <xf numFmtId="2" fontId="3" fillId="0" borderId="19" xfId="0" applyNumberFormat="1" applyFont="1" applyBorder="1" applyAlignment="1">
      <alignment horizontal="center" wrapText="1"/>
    </xf>
    <xf numFmtId="0" fontId="3" fillId="0" borderId="21" xfId="0" applyFont="1" applyBorder="1" applyAlignment="1">
      <alignment horizontal="left" wrapText="1"/>
    </xf>
    <xf numFmtId="184" fontId="3" fillId="0" borderId="19" xfId="0" applyNumberFormat="1" applyFont="1" applyBorder="1" applyAlignment="1">
      <alignment horizontal="center"/>
    </xf>
    <xf numFmtId="0" fontId="7" fillId="0" borderId="20" xfId="0" applyFont="1" applyBorder="1" applyAlignment="1">
      <alignment horizontal="left" vertical="top"/>
    </xf>
    <xf numFmtId="1" fontId="3" fillId="0" borderId="21" xfId="0" applyNumberFormat="1" applyFont="1" applyBorder="1" applyAlignment="1">
      <alignment horizontal="center" wrapText="1"/>
    </xf>
    <xf numFmtId="0" fontId="3" fillId="0" borderId="23" xfId="0" applyFont="1" applyBorder="1" applyAlignment="1">
      <alignment horizontal="left" vertical="top" wrapText="1"/>
    </xf>
    <xf numFmtId="184" fontId="3" fillId="0" borderId="0" xfId="0" applyNumberFormat="1" applyFont="1" applyAlignment="1">
      <alignment horizontal="center"/>
    </xf>
    <xf numFmtId="174" fontId="8" fillId="0" borderId="24" xfId="0" applyNumberFormat="1" applyFont="1" applyBorder="1" applyAlignment="1">
      <alignment horizontal="left" vertical="top" wrapText="1"/>
    </xf>
    <xf numFmtId="0" fontId="12" fillId="0" borderId="24" xfId="0" applyFont="1" applyBorder="1" applyAlignment="1">
      <alignment horizontal="right" vertical="top" wrapText="1"/>
    </xf>
    <xf numFmtId="2" fontId="3" fillId="0" borderId="24" xfId="0" applyNumberFormat="1" applyFont="1" applyBorder="1" applyAlignment="1">
      <alignment horizontal="center" vertical="top" wrapText="1"/>
    </xf>
    <xf numFmtId="0" fontId="3" fillId="0" borderId="24" xfId="0" applyFont="1" applyBorder="1" applyAlignment="1">
      <alignment horizontal="left" vertical="top" wrapText="1"/>
    </xf>
    <xf numFmtId="0" fontId="10" fillId="0" borderId="0" xfId="0" applyFont="1" applyBorder="1"/>
    <xf numFmtId="186" fontId="3" fillId="0" borderId="20" xfId="0" applyNumberFormat="1" applyFont="1" applyBorder="1" applyAlignment="1">
      <alignment horizontal="left" vertical="top" wrapText="1"/>
    </xf>
    <xf numFmtId="186" fontId="7" fillId="0" borderId="20" xfId="0" quotePrefix="1" applyNumberFormat="1"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right" vertical="top"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187" fontId="3" fillId="0" borderId="20" xfId="0" applyNumberFormat="1" applyFont="1" applyBorder="1" applyAlignment="1">
      <alignment horizontal="left" vertical="top" wrapText="1"/>
    </xf>
    <xf numFmtId="0" fontId="2" fillId="0" borderId="0" xfId="0" applyFont="1" applyBorder="1"/>
    <xf numFmtId="0" fontId="12" fillId="0" borderId="0" xfId="0" quotePrefix="1" applyFont="1" applyBorder="1" applyAlignment="1">
      <alignment horizontal="left" vertical="top" wrapText="1"/>
    </xf>
    <xf numFmtId="172" fontId="3" fillId="0" borderId="21" xfId="0" applyNumberFormat="1" applyFont="1" applyBorder="1" applyAlignment="1">
      <alignment horizontal="center" wrapText="1"/>
    </xf>
    <xf numFmtId="172" fontId="8" fillId="0" borderId="25" xfId="0" applyNumberFormat="1" applyFont="1" applyBorder="1" applyAlignment="1">
      <alignment horizontal="center" vertical="center" wrapText="1"/>
    </xf>
    <xf numFmtId="2" fontId="13" fillId="0" borderId="0" xfId="0" applyNumberFormat="1" applyFont="1" applyBorder="1" applyAlignment="1">
      <alignment horizontal="center" vertical="top"/>
    </xf>
    <xf numFmtId="0" fontId="14" fillId="0" borderId="0" xfId="0" applyFont="1" applyBorder="1" applyAlignment="1">
      <alignment horizontal="center" wrapText="1"/>
    </xf>
    <xf numFmtId="189" fontId="3" fillId="0" borderId="20" xfId="0" quotePrefix="1" applyNumberFormat="1" applyFont="1" applyBorder="1" applyAlignment="1">
      <alignment horizontal="left" vertical="top" wrapText="1"/>
    </xf>
    <xf numFmtId="193" fontId="3" fillId="0" borderId="20" xfId="0" applyNumberFormat="1" applyFont="1" applyBorder="1" applyAlignment="1">
      <alignment horizontal="left" vertical="top" wrapText="1"/>
    </xf>
    <xf numFmtId="0" fontId="3" fillId="0" borderId="0" xfId="0" applyFont="1" applyBorder="1" applyAlignment="1">
      <alignment horizontal="left" wrapText="1"/>
    </xf>
    <xf numFmtId="0" fontId="4" fillId="0" borderId="0" xfId="0" applyFont="1"/>
    <xf numFmtId="0" fontId="4" fillId="0" borderId="0" xfId="0" applyFont="1" applyAlignment="1"/>
    <xf numFmtId="0" fontId="7" fillId="0" borderId="0" xfId="0" applyFont="1" applyAlignment="1">
      <alignment horizontal="left"/>
    </xf>
    <xf numFmtId="172" fontId="3" fillId="0" borderId="0" xfId="0" applyNumberFormat="1" applyFont="1" applyAlignment="1"/>
    <xf numFmtId="0" fontId="5" fillId="0" borderId="26" xfId="0" applyFont="1" applyBorder="1"/>
    <xf numFmtId="172" fontId="5" fillId="0" borderId="26" xfId="0" applyNumberFormat="1" applyFont="1" applyBorder="1" applyAlignment="1"/>
    <xf numFmtId="172" fontId="6" fillId="0" borderId="0" xfId="0" applyNumberFormat="1" applyFont="1" applyAlignment="1"/>
    <xf numFmtId="172" fontId="3" fillId="0" borderId="27" xfId="0" applyNumberFormat="1" applyFont="1" applyBorder="1"/>
    <xf numFmtId="172" fontId="3" fillId="0" borderId="27" xfId="0" applyNumberFormat="1" applyFont="1" applyBorder="1" applyAlignment="1"/>
    <xf numFmtId="0" fontId="5" fillId="0" borderId="0" xfId="0" applyFont="1" applyAlignment="1">
      <alignment horizontal="left"/>
    </xf>
    <xf numFmtId="172" fontId="5" fillId="0" borderId="0" xfId="0" applyNumberFormat="1" applyFont="1" applyAlignment="1"/>
    <xf numFmtId="0" fontId="3" fillId="0" borderId="0" xfId="0" applyFont="1" applyBorder="1"/>
    <xf numFmtId="173" fontId="14" fillId="0" borderId="0" xfId="0" applyNumberFormat="1" applyFont="1" applyAlignment="1">
      <alignment horizontal="center"/>
    </xf>
    <xf numFmtId="172" fontId="8" fillId="0" borderId="0" xfId="0" applyNumberFormat="1" applyFont="1" applyBorder="1" applyAlignment="1">
      <alignment horizontal="left"/>
    </xf>
    <xf numFmtId="0" fontId="14" fillId="0" borderId="0" xfId="0" applyFont="1" applyBorder="1" applyAlignment="1">
      <alignment horizontal="center"/>
    </xf>
    <xf numFmtId="0" fontId="3" fillId="0" borderId="0" xfId="0" applyFont="1" applyBorder="1" applyAlignment="1">
      <alignment horizontal="center"/>
    </xf>
    <xf numFmtId="192" fontId="14" fillId="0" borderId="0" xfId="0" applyNumberFormat="1" applyFont="1" applyBorder="1" applyAlignment="1">
      <alignment horizontal="center"/>
    </xf>
    <xf numFmtId="0" fontId="18" fillId="0" borderId="0" xfId="0" applyFont="1" applyBorder="1" applyAlignment="1">
      <alignment horizontal="center" vertical="top"/>
    </xf>
    <xf numFmtId="181" fontId="13" fillId="0" borderId="0" xfId="0" applyNumberFormat="1" applyFont="1" applyBorder="1" applyAlignment="1">
      <alignment horizontal="center"/>
    </xf>
    <xf numFmtId="0" fontId="13" fillId="0" borderId="0" xfId="0" applyFont="1" applyBorder="1" applyAlignment="1">
      <alignment horizontal="center"/>
    </xf>
    <xf numFmtId="181" fontId="14" fillId="0" borderId="0" xfId="0" applyNumberFormat="1" applyFont="1" applyBorder="1" applyAlignment="1">
      <alignment horizontal="center"/>
    </xf>
    <xf numFmtId="184" fontId="3" fillId="0" borderId="0" xfId="0" applyNumberFormat="1" applyFont="1" applyBorder="1" applyAlignment="1">
      <alignment horizontal="center"/>
    </xf>
    <xf numFmtId="172" fontId="16" fillId="0" borderId="0" xfId="0" applyNumberFormat="1" applyFont="1" applyBorder="1" applyAlignment="1">
      <alignment horizontal="left"/>
    </xf>
    <xf numFmtId="195" fontId="3" fillId="0" borderId="28" xfId="0" applyNumberFormat="1" applyFont="1" applyBorder="1" applyAlignment="1">
      <alignment horizontal="center" vertical="top" wrapText="1"/>
    </xf>
    <xf numFmtId="0" fontId="12" fillId="0" borderId="27" xfId="0" applyFont="1" applyBorder="1" applyAlignment="1">
      <alignment horizontal="left" vertical="top" wrapText="1"/>
    </xf>
    <xf numFmtId="1" fontId="3" fillId="0" borderId="27" xfId="0" applyNumberFormat="1" applyFont="1" applyBorder="1" applyAlignment="1">
      <alignment horizontal="center" wrapText="1"/>
    </xf>
    <xf numFmtId="0" fontId="3" fillId="0" borderId="27" xfId="0" applyFont="1" applyBorder="1" applyAlignment="1">
      <alignment horizontal="left" wrapText="1"/>
    </xf>
    <xf numFmtId="172" fontId="3" fillId="0" borderId="27" xfId="0" applyNumberFormat="1" applyFont="1" applyBorder="1" applyAlignment="1">
      <alignment horizontal="center" wrapText="1"/>
    </xf>
    <xf numFmtId="172" fontId="10" fillId="0" borderId="0" xfId="0" applyNumberFormat="1" applyFont="1"/>
    <xf numFmtId="194" fontId="3" fillId="0" borderId="20" xfId="0" applyNumberFormat="1" applyFont="1" applyBorder="1" applyAlignment="1">
      <alignment horizontal="left" vertical="top" wrapText="1"/>
    </xf>
    <xf numFmtId="2" fontId="11" fillId="0" borderId="21" xfId="0" applyNumberFormat="1" applyFont="1" applyBorder="1" applyAlignment="1">
      <alignment horizontal="center" wrapText="1"/>
    </xf>
    <xf numFmtId="0" fontId="11" fillId="0" borderId="20" xfId="0" applyFont="1" applyBorder="1" applyAlignment="1">
      <alignment horizontal="left" vertical="top" wrapText="1"/>
    </xf>
    <xf numFmtId="172" fontId="11" fillId="0" borderId="20" xfId="0" applyNumberFormat="1" applyFont="1" applyBorder="1" applyAlignment="1">
      <alignment horizontal="center" vertical="top" wrapText="1"/>
    </xf>
    <xf numFmtId="197" fontId="3" fillId="0" borderId="20" xfId="0" applyNumberFormat="1" applyFont="1" applyBorder="1" applyAlignment="1">
      <alignment horizontal="left" vertical="top" wrapText="1"/>
    </xf>
    <xf numFmtId="0" fontId="7" fillId="0" borderId="21" xfId="0" applyFont="1" applyBorder="1" applyAlignment="1">
      <alignment horizontal="left" vertical="top"/>
    </xf>
    <xf numFmtId="2" fontId="3" fillId="0" borderId="25" xfId="0" applyNumberFormat="1" applyFont="1" applyBorder="1" applyAlignment="1">
      <alignment horizontal="center" wrapText="1"/>
    </xf>
    <xf numFmtId="0" fontId="3" fillId="0" borderId="29" xfId="0" applyFont="1" applyBorder="1" applyAlignment="1">
      <alignment horizontal="left" vertical="center" wrapText="1"/>
    </xf>
    <xf numFmtId="196" fontId="8" fillId="0" borderId="29" xfId="0" applyNumberFormat="1" applyFont="1" applyBorder="1" applyAlignment="1">
      <alignment horizontal="right" vertical="center"/>
    </xf>
    <xf numFmtId="172" fontId="8" fillId="0" borderId="30" xfId="0" applyNumberFormat="1" applyFont="1" applyBorder="1" applyAlignment="1">
      <alignment horizontal="center" vertical="center" wrapText="1"/>
    </xf>
    <xf numFmtId="2" fontId="3" fillId="0" borderId="0" xfId="0" applyNumberFormat="1" applyFont="1" applyBorder="1" applyAlignment="1">
      <alignment horizontal="center" wrapText="1"/>
    </xf>
    <xf numFmtId="172" fontId="3" fillId="0" borderId="0" xfId="0" applyNumberFormat="1" applyFont="1" applyBorder="1" applyAlignment="1">
      <alignment horizontal="center" wrapText="1"/>
    </xf>
    <xf numFmtId="0" fontId="14" fillId="0" borderId="0" xfId="0" applyFont="1" applyBorder="1" applyAlignment="1">
      <alignment horizontal="center" vertical="top"/>
    </xf>
    <xf numFmtId="0" fontId="12" fillId="0" borderId="0" xfId="0" quotePrefix="1" applyFont="1" applyBorder="1" applyAlignment="1">
      <alignment horizontal="right" vertical="top" wrapText="1"/>
    </xf>
    <xf numFmtId="0" fontId="19" fillId="0" borderId="0" xfId="0" applyFont="1" applyAlignment="1">
      <alignment horizontal="center"/>
    </xf>
    <xf numFmtId="0" fontId="12" fillId="0" borderId="31" xfId="0" applyFont="1" applyBorder="1" applyAlignment="1">
      <alignment horizontal="left" vertical="top" wrapText="1"/>
    </xf>
    <xf numFmtId="0" fontId="12" fillId="0" borderId="19" xfId="0" applyFont="1" applyBorder="1" applyAlignment="1">
      <alignment horizontal="left" vertical="top"/>
    </xf>
    <xf numFmtId="0" fontId="12" fillId="0" borderId="0" xfId="0" applyFont="1" applyBorder="1" applyAlignment="1">
      <alignment horizontal="left" vertical="top"/>
    </xf>
    <xf numFmtId="2" fontId="12" fillId="0" borderId="0" xfId="0" applyNumberFormat="1" applyFont="1" applyBorder="1" applyAlignment="1">
      <alignment horizontal="center" vertical="top" wrapText="1"/>
    </xf>
    <xf numFmtId="172" fontId="12" fillId="0" borderId="0" xfId="0" applyNumberFormat="1" applyFont="1" applyBorder="1" applyAlignment="1">
      <alignment horizontal="center" vertical="top" wrapText="1"/>
    </xf>
    <xf numFmtId="172" fontId="12" fillId="0" borderId="20" xfId="0" applyNumberFormat="1" applyFont="1" applyBorder="1" applyAlignment="1">
      <alignment horizontal="center" vertical="top" wrapText="1"/>
    </xf>
    <xf numFmtId="198" fontId="3" fillId="0" borderId="20" xfId="0" applyNumberFormat="1" applyFont="1" applyBorder="1" applyAlignment="1">
      <alignment horizontal="left" vertical="top" wrapText="1"/>
    </xf>
    <xf numFmtId="205" fontId="3" fillId="0" borderId="20" xfId="0" applyNumberFormat="1" applyFont="1" applyBorder="1" applyAlignment="1">
      <alignment horizontal="left" vertical="top" wrapText="1"/>
    </xf>
    <xf numFmtId="0" fontId="3" fillId="0" borderId="21" xfId="0" applyFont="1" applyBorder="1" applyAlignment="1">
      <alignment horizontal="left" vertical="top" wrapText="1"/>
    </xf>
    <xf numFmtId="172" fontId="3" fillId="0" borderId="21" xfId="0" applyNumberFormat="1" applyFont="1" applyBorder="1" applyAlignment="1">
      <alignment horizontal="center" vertical="top" wrapText="1"/>
    </xf>
    <xf numFmtId="175" fontId="3" fillId="0" borderId="20" xfId="0" quotePrefix="1" applyNumberFormat="1" applyFont="1" applyBorder="1" applyAlignment="1">
      <alignment horizontal="left" vertical="top" wrapText="1"/>
    </xf>
    <xf numFmtId="200" fontId="14" fillId="0" borderId="0" xfId="0" applyNumberFormat="1" applyFont="1" applyBorder="1" applyAlignment="1">
      <alignment horizontal="center"/>
    </xf>
    <xf numFmtId="0" fontId="12" fillId="0" borderId="31" xfId="0" quotePrefix="1" applyFont="1" applyBorder="1" applyAlignment="1">
      <alignment horizontal="left" vertical="top" wrapText="1"/>
    </xf>
    <xf numFmtId="0" fontId="12" fillId="0" borderId="0" xfId="26" applyFont="1" applyBorder="1" applyAlignment="1">
      <alignment horizontal="left" vertical="top" wrapText="1"/>
    </xf>
    <xf numFmtId="0" fontId="12" fillId="0" borderId="21" xfId="0" applyFont="1" applyBorder="1" applyAlignment="1">
      <alignment horizontal="left" wrapText="1"/>
    </xf>
    <xf numFmtId="172" fontId="12" fillId="0" borderId="21" xfId="0" applyNumberFormat="1" applyFont="1" applyBorder="1" applyAlignment="1">
      <alignment horizontal="center" wrapText="1"/>
    </xf>
    <xf numFmtId="0" fontId="37" fillId="0" borderId="0" xfId="0" applyFont="1" applyBorder="1" applyAlignment="1">
      <alignment horizontal="left" vertical="top" wrapText="1"/>
    </xf>
    <xf numFmtId="0" fontId="1" fillId="0" borderId="0" xfId="0" applyFont="1" applyAlignment="1">
      <alignment horizontal="center"/>
    </xf>
    <xf numFmtId="14" fontId="4" fillId="0" borderId="32" xfId="0" quotePrefix="1" applyNumberFormat="1" applyFont="1" applyBorder="1" applyAlignment="1">
      <alignment horizontal="left" vertical="center"/>
    </xf>
    <xf numFmtId="0" fontId="1" fillId="0" borderId="0" xfId="0" applyFont="1"/>
    <xf numFmtId="0" fontId="1" fillId="0" borderId="27" xfId="0" applyFont="1" applyBorder="1" applyAlignment="1">
      <alignment horizontal="center"/>
    </xf>
    <xf numFmtId="0" fontId="1" fillId="0" borderId="27" xfId="0" applyFont="1" applyBorder="1"/>
    <xf numFmtId="0" fontId="1" fillId="0" borderId="26" xfId="0" applyFont="1" applyBorder="1" applyAlignment="1">
      <alignment horizontal="center"/>
    </xf>
    <xf numFmtId="0" fontId="1" fillId="0" borderId="26" xfId="0" applyFont="1" applyBorder="1"/>
    <xf numFmtId="0" fontId="1" fillId="0" borderId="0" xfId="0" applyFont="1" applyBorder="1" applyAlignment="1">
      <alignment horizontal="center"/>
    </xf>
    <xf numFmtId="0" fontId="1" fillId="0" borderId="0" xfId="0" applyFont="1" applyBorder="1"/>
    <xf numFmtId="0" fontId="1" fillId="0" borderId="0" xfId="0" applyFont="1" applyAlignment="1"/>
    <xf numFmtId="0" fontId="5" fillId="0" borderId="26" xfId="0" applyFont="1" applyBorder="1" applyAlignment="1">
      <alignment horizontal="right"/>
    </xf>
    <xf numFmtId="172" fontId="6" fillId="0" borderId="0" xfId="0" applyNumberFormat="1" applyFont="1"/>
    <xf numFmtId="0" fontId="7" fillId="0" borderId="19" xfId="0" applyNumberFormat="1" applyFont="1" applyBorder="1" applyAlignment="1">
      <alignment horizontal="right" vertical="top" wrapText="1"/>
    </xf>
    <xf numFmtId="0" fontId="9" fillId="0" borderId="0" xfId="0" applyFont="1" applyBorder="1" applyAlignment="1">
      <alignment horizontal="left" vertical="top"/>
    </xf>
    <xf numFmtId="0" fontId="8" fillId="0" borderId="19" xfId="0" applyNumberFormat="1" applyFont="1" applyBorder="1" applyAlignment="1">
      <alignment horizontal="right" vertical="top" wrapText="1"/>
    </xf>
    <xf numFmtId="175" fontId="7" fillId="0" borderId="19" xfId="0" applyNumberFormat="1" applyFont="1" applyBorder="1" applyAlignment="1">
      <alignment horizontal="right" vertical="top" wrapText="1"/>
    </xf>
    <xf numFmtId="190" fontId="12" fillId="0" borderId="0" xfId="0" applyNumberFormat="1" applyFont="1" applyBorder="1" applyAlignment="1">
      <alignment horizontal="right" vertical="top" wrapText="1"/>
    </xf>
    <xf numFmtId="190" fontId="12" fillId="0" borderId="0" xfId="0" quotePrefix="1" applyNumberFormat="1" applyFont="1" applyBorder="1" applyAlignment="1">
      <alignment horizontal="right" vertical="top" wrapText="1"/>
    </xf>
    <xf numFmtId="0" fontId="12" fillId="0" borderId="0" xfId="0" applyFont="1" applyBorder="1" applyAlignment="1"/>
    <xf numFmtId="191" fontId="12" fillId="0" borderId="0" xfId="0" applyNumberFormat="1" applyFont="1" applyBorder="1" applyAlignment="1">
      <alignment horizontal="left" vertical="top" wrapText="1"/>
    </xf>
    <xf numFmtId="0" fontId="1" fillId="0" borderId="27" xfId="0" applyFont="1" applyBorder="1" applyAlignment="1"/>
    <xf numFmtId="0" fontId="1" fillId="0" borderId="0" xfId="0" applyFont="1" applyBorder="1" applyAlignment="1"/>
    <xf numFmtId="204" fontId="12" fillId="0" borderId="0" xfId="0" quotePrefix="1" applyNumberFormat="1" applyFont="1" applyBorder="1" applyAlignment="1">
      <alignment horizontal="right" vertical="top" wrapText="1"/>
    </xf>
    <xf numFmtId="180" fontId="12" fillId="0" borderId="0" xfId="0" applyNumberFormat="1" applyFont="1" applyBorder="1" applyAlignment="1">
      <alignment horizontal="right" vertical="top" wrapText="1"/>
    </xf>
    <xf numFmtId="188" fontId="12" fillId="0" borderId="0" xfId="0" applyNumberFormat="1" applyFont="1" applyBorder="1" applyAlignment="1">
      <alignment horizontal="right" vertical="top" wrapText="1"/>
    </xf>
    <xf numFmtId="0" fontId="3" fillId="0" borderId="21" xfId="0" applyFont="1" applyBorder="1" applyAlignment="1">
      <alignment horizontal="center"/>
    </xf>
    <xf numFmtId="178" fontId="3" fillId="0" borderId="19" xfId="0" applyNumberFormat="1" applyFont="1" applyBorder="1" applyAlignment="1">
      <alignment horizontal="right" vertical="top" wrapText="1"/>
    </xf>
    <xf numFmtId="185" fontId="12" fillId="0" borderId="0" xfId="0" applyNumberFormat="1" applyFont="1" applyBorder="1" applyAlignment="1">
      <alignment horizontal="right" vertical="top" wrapText="1"/>
    </xf>
    <xf numFmtId="0" fontId="39" fillId="0" borderId="0" xfId="0" applyFont="1" applyBorder="1" applyAlignment="1">
      <alignment horizontal="left" vertical="top"/>
    </xf>
    <xf numFmtId="0" fontId="1" fillId="0" borderId="23" xfId="0" applyFont="1" applyBorder="1" applyAlignment="1">
      <alignment horizontal="center"/>
    </xf>
    <xf numFmtId="0" fontId="1" fillId="0" borderId="33" xfId="0" applyFont="1" applyBorder="1"/>
    <xf numFmtId="0" fontId="1" fillId="0" borderId="33" xfId="0" applyFont="1" applyBorder="1" applyAlignment="1">
      <alignment horizontal="center"/>
    </xf>
    <xf numFmtId="0" fontId="3" fillId="0" borderId="28" xfId="0" applyFont="1" applyBorder="1" applyAlignment="1">
      <alignment horizontal="center"/>
    </xf>
    <xf numFmtId="0" fontId="40" fillId="0" borderId="0" xfId="0" applyFont="1" applyBorder="1" applyAlignment="1">
      <alignment horizontal="right" vertical="top" wrapText="1"/>
    </xf>
    <xf numFmtId="0" fontId="40" fillId="0" borderId="0" xfId="0" applyFont="1" applyBorder="1" applyAlignment="1">
      <alignment horizontal="left" vertical="top" wrapText="1"/>
    </xf>
    <xf numFmtId="0" fontId="3" fillId="0" borderId="27" xfId="0" applyFont="1" applyBorder="1" applyAlignment="1">
      <alignment horizontal="left" vertical="top" wrapText="1"/>
    </xf>
    <xf numFmtId="0" fontId="7" fillId="0" borderId="27" xfId="0" applyFont="1" applyBorder="1" applyAlignment="1">
      <alignment horizontal="left" vertical="top" wrapText="1"/>
    </xf>
    <xf numFmtId="2" fontId="3" fillId="0" borderId="27" xfId="0" applyNumberFormat="1" applyFont="1" applyBorder="1" applyAlignment="1">
      <alignment horizontal="center" vertical="top" wrapText="1"/>
    </xf>
    <xf numFmtId="172" fontId="3" fillId="0" borderId="27" xfId="0" applyNumberFormat="1" applyFont="1" applyBorder="1" applyAlignment="1">
      <alignment horizontal="center" vertical="top" wrapText="1"/>
    </xf>
    <xf numFmtId="172" fontId="3" fillId="0" borderId="22" xfId="0" applyNumberFormat="1" applyFont="1" applyBorder="1" applyAlignment="1">
      <alignment horizontal="center" vertical="top" wrapText="1"/>
    </xf>
    <xf numFmtId="0" fontId="3" fillId="0" borderId="34" xfId="0" applyFont="1" applyBorder="1" applyAlignment="1">
      <alignment horizontal="center"/>
    </xf>
    <xf numFmtId="0" fontId="6" fillId="0" borderId="26" xfId="0" applyFont="1" applyBorder="1" applyAlignment="1">
      <alignment horizontal="center"/>
    </xf>
    <xf numFmtId="0" fontId="1" fillId="0" borderId="26" xfId="0" applyFont="1" applyBorder="1" applyAlignment="1">
      <alignment horizontal="left"/>
    </xf>
    <xf numFmtId="4" fontId="1" fillId="0" borderId="26" xfId="0" applyNumberFormat="1" applyFont="1" applyBorder="1" applyAlignment="1">
      <alignment horizontal="center"/>
    </xf>
    <xf numFmtId="0" fontId="1" fillId="0" borderId="35" xfId="0" applyFont="1" applyBorder="1" applyAlignment="1">
      <alignment horizontal="center"/>
    </xf>
    <xf numFmtId="0" fontId="1" fillId="0" borderId="19" xfId="0" applyFont="1" applyBorder="1" applyAlignment="1">
      <alignment horizontal="center"/>
    </xf>
    <xf numFmtId="0" fontId="3" fillId="0" borderId="0" xfId="0" applyFont="1" applyBorder="1" applyAlignment="1">
      <alignment horizontal="left"/>
    </xf>
    <xf numFmtId="4" fontId="3" fillId="0" borderId="0" xfId="0" applyNumberFormat="1" applyFont="1" applyBorder="1" applyAlignment="1">
      <alignment horizontal="center"/>
    </xf>
    <xf numFmtId="0" fontId="3" fillId="0" borderId="20" xfId="0"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center"/>
    </xf>
    <xf numFmtId="0" fontId="1" fillId="0" borderId="0" xfId="0" applyFont="1" applyBorder="1" applyAlignment="1">
      <alignment horizontal="left"/>
    </xf>
    <xf numFmtId="4" fontId="1" fillId="0" borderId="0" xfId="0" applyNumberFormat="1" applyFont="1" applyBorder="1" applyAlignment="1">
      <alignment horizontal="center"/>
    </xf>
    <xf numFmtId="0" fontId="1" fillId="0" borderId="20" xfId="0" applyFont="1" applyBorder="1" applyAlignment="1">
      <alignment horizontal="center"/>
    </xf>
    <xf numFmtId="0" fontId="5" fillId="0" borderId="0" xfId="0" applyFont="1" applyBorder="1" applyAlignment="1">
      <alignment horizontal="left"/>
    </xf>
    <xf numFmtId="0" fontId="5" fillId="0" borderId="0" xfId="0" applyFont="1" applyBorder="1"/>
    <xf numFmtId="0" fontId="1" fillId="0" borderId="0" xfId="0" applyFont="1" applyBorder="1" applyAlignment="1">
      <alignment horizontal="center" vertical="center"/>
    </xf>
    <xf numFmtId="0" fontId="1" fillId="0" borderId="0" xfId="0" applyFont="1" applyBorder="1" applyAlignment="1">
      <alignment vertical="center"/>
    </xf>
    <xf numFmtId="172" fontId="8" fillId="0" borderId="0" xfId="0" applyNumberFormat="1" applyFont="1" applyBorder="1" applyAlignment="1">
      <alignment horizontal="left" vertical="center"/>
    </xf>
    <xf numFmtId="0" fontId="12" fillId="0" borderId="0" xfId="0" applyFont="1" applyFill="1" applyBorder="1" applyAlignment="1">
      <alignment vertical="top" wrapText="1"/>
    </xf>
    <xf numFmtId="0" fontId="12" fillId="0" borderId="0" xfId="0" applyFont="1" applyFill="1" applyBorder="1" applyAlignment="1">
      <alignment horizontal="left" vertical="top" wrapText="1"/>
    </xf>
    <xf numFmtId="0" fontId="37" fillId="0" borderId="0" xfId="0" applyFont="1" applyBorder="1" applyAlignment="1">
      <alignment horizontal="left" vertical="top"/>
    </xf>
    <xf numFmtId="172" fontId="8" fillId="0" borderId="36" xfId="0" quotePrefix="1" applyNumberFormat="1" applyFont="1" applyBorder="1" applyAlignment="1">
      <alignment horizontal="center" vertical="center" wrapText="1"/>
    </xf>
    <xf numFmtId="2" fontId="3" fillId="0" borderId="21" xfId="0" applyNumberFormat="1" applyFont="1" applyFill="1" applyBorder="1" applyAlignment="1">
      <alignment horizontal="center" wrapText="1"/>
    </xf>
    <xf numFmtId="206" fontId="3" fillId="0" borderId="20" xfId="0" applyNumberFormat="1" applyFont="1" applyBorder="1" applyAlignment="1">
      <alignment horizontal="left" vertical="top" wrapText="1"/>
    </xf>
    <xf numFmtId="183" fontId="40" fillId="0" borderId="0" xfId="0" applyNumberFormat="1" applyFont="1" applyFill="1" applyBorder="1" applyAlignment="1">
      <alignment horizontal="right" vertical="top" wrapText="1"/>
    </xf>
    <xf numFmtId="184" fontId="3" fillId="0" borderId="0" xfId="0" applyNumberFormat="1" applyFont="1" applyFill="1" applyBorder="1" applyAlignment="1">
      <alignment horizontal="center"/>
    </xf>
    <xf numFmtId="175" fontId="7" fillId="0" borderId="19" xfId="0" applyNumberFormat="1" applyFont="1" applyFill="1" applyBorder="1" applyAlignment="1">
      <alignment horizontal="right" vertical="top" wrapText="1"/>
    </xf>
    <xf numFmtId="186" fontId="3" fillId="0" borderId="20" xfId="0" applyNumberFormat="1" applyFont="1" applyFill="1" applyBorder="1" applyAlignment="1">
      <alignment horizontal="left" vertical="top" wrapText="1"/>
    </xf>
    <xf numFmtId="0" fontId="12" fillId="0" borderId="0" xfId="0" quotePrefix="1" applyFont="1" applyFill="1" applyBorder="1" applyAlignment="1">
      <alignment horizontal="right" vertical="top" wrapText="1"/>
    </xf>
    <xf numFmtId="1" fontId="3" fillId="0" borderId="21" xfId="0" applyNumberFormat="1" applyFont="1" applyFill="1" applyBorder="1" applyAlignment="1">
      <alignment horizontal="center" wrapText="1"/>
    </xf>
    <xf numFmtId="0" fontId="3" fillId="0" borderId="20" xfId="0" applyFont="1" applyFill="1" applyBorder="1" applyAlignment="1">
      <alignment horizontal="left" wrapText="1"/>
    </xf>
    <xf numFmtId="172" fontId="3" fillId="0" borderId="20" xfId="0" applyNumberFormat="1" applyFont="1" applyFill="1" applyBorder="1" applyAlignment="1">
      <alignment horizontal="center" wrapText="1"/>
    </xf>
    <xf numFmtId="0" fontId="1" fillId="0" borderId="0" xfId="0" applyFont="1" applyFill="1" applyBorder="1"/>
    <xf numFmtId="172" fontId="8" fillId="0" borderId="0" xfId="0" applyNumberFormat="1" applyFont="1" applyFill="1" applyBorder="1" applyAlignment="1">
      <alignment horizontal="left"/>
    </xf>
    <xf numFmtId="187" fontId="3" fillId="0" borderId="20" xfId="0" applyNumberFormat="1" applyFont="1" applyFill="1" applyBorder="1" applyAlignment="1">
      <alignment horizontal="left" vertical="top" wrapText="1"/>
    </xf>
    <xf numFmtId="0" fontId="2" fillId="0" borderId="0" xfId="0" applyFont="1" applyFill="1" applyBorder="1"/>
    <xf numFmtId="0" fontId="3" fillId="0" borderId="19" xfId="0" applyFont="1" applyFill="1" applyBorder="1" applyAlignment="1">
      <alignment horizontal="center"/>
    </xf>
    <xf numFmtId="0" fontId="3" fillId="0" borderId="20" xfId="0" applyFont="1" applyFill="1" applyBorder="1" applyAlignment="1">
      <alignment horizontal="left" vertical="top" wrapText="1"/>
    </xf>
    <xf numFmtId="0" fontId="12" fillId="0" borderId="0" xfId="0" applyFont="1" applyFill="1" applyBorder="1" applyAlignment="1">
      <alignment horizontal="right" vertical="top" wrapText="1"/>
    </xf>
    <xf numFmtId="2" fontId="3" fillId="0" borderId="19" xfId="0" applyNumberFormat="1" applyFont="1" applyFill="1" applyBorder="1" applyAlignment="1">
      <alignment horizontal="center" wrapText="1"/>
    </xf>
    <xf numFmtId="0" fontId="15" fillId="0" borderId="21" xfId="0" applyFont="1" applyFill="1" applyBorder="1" applyAlignment="1">
      <alignment horizontal="left" wrapText="1"/>
    </xf>
    <xf numFmtId="184" fontId="3" fillId="0" borderId="0" xfId="0" applyNumberFormat="1" applyFont="1" applyFill="1" applyAlignment="1">
      <alignment horizontal="center"/>
    </xf>
    <xf numFmtId="0" fontId="15" fillId="0" borderId="20" xfId="0" applyFont="1" applyFill="1" applyBorder="1" applyAlignment="1">
      <alignment horizontal="left" wrapText="1"/>
    </xf>
    <xf numFmtId="0" fontId="2" fillId="0" borderId="0" xfId="0" applyFont="1" applyFill="1"/>
    <xf numFmtId="172" fontId="3" fillId="0" borderId="0" xfId="0" applyNumberFormat="1" applyFont="1" applyFill="1" applyBorder="1" applyAlignment="1">
      <alignment horizontal="center" wrapText="1"/>
    </xf>
    <xf numFmtId="172" fontId="8" fillId="0" borderId="21" xfId="0" applyNumberFormat="1" applyFont="1" applyFill="1" applyBorder="1" applyAlignment="1">
      <alignment horizontal="center" wrapText="1"/>
    </xf>
    <xf numFmtId="180" fontId="12" fillId="0" borderId="0" xfId="0" applyNumberFormat="1" applyFont="1" applyFill="1" applyBorder="1" applyAlignment="1">
      <alignment horizontal="right" vertical="top" wrapText="1"/>
    </xf>
    <xf numFmtId="202" fontId="12" fillId="0" borderId="0" xfId="0" applyNumberFormat="1" applyFont="1" applyFill="1" applyBorder="1" applyAlignment="1">
      <alignment horizontal="right" vertical="top" wrapText="1"/>
    </xf>
    <xf numFmtId="203" fontId="12" fillId="0" borderId="0" xfId="0" applyNumberFormat="1" applyFont="1" applyFill="1" applyBorder="1" applyAlignment="1">
      <alignment horizontal="right" vertical="top" wrapText="1"/>
    </xf>
    <xf numFmtId="0" fontId="14" fillId="0" borderId="0" xfId="0" applyFont="1" applyFill="1" applyBorder="1" applyAlignment="1">
      <alignment horizontal="center"/>
    </xf>
    <xf numFmtId="0" fontId="3" fillId="0" borderId="21" xfId="0" applyFont="1" applyFill="1" applyBorder="1" applyAlignment="1">
      <alignment horizontal="left" wrapText="1"/>
    </xf>
    <xf numFmtId="172" fontId="3" fillId="0" borderId="21" xfId="0" applyNumberFormat="1" applyFont="1" applyFill="1" applyBorder="1" applyAlignment="1">
      <alignment horizontal="center" wrapText="1"/>
    </xf>
    <xf numFmtId="0" fontId="12" fillId="0" borderId="0" xfId="0" quotePrefix="1" applyFont="1" applyFill="1" applyBorder="1" applyAlignment="1">
      <alignment horizontal="left" vertical="top" wrapText="1"/>
    </xf>
    <xf numFmtId="0" fontId="3" fillId="0" borderId="0" xfId="0" applyFont="1" applyFill="1" applyBorder="1" applyAlignment="1">
      <alignment horizontal="center"/>
    </xf>
    <xf numFmtId="0" fontId="3" fillId="0" borderId="0" xfId="0" quotePrefix="1" applyFont="1" applyFill="1" applyBorder="1" applyAlignment="1">
      <alignment horizontal="center"/>
    </xf>
    <xf numFmtId="4" fontId="8" fillId="0" borderId="21" xfId="0" applyNumberFormat="1" applyFont="1" applyFill="1" applyBorder="1" applyAlignment="1">
      <alignment horizontal="center" wrapText="1"/>
    </xf>
    <xf numFmtId="174" fontId="3" fillId="0" borderId="20" xfId="0" quotePrefix="1" applyNumberFormat="1" applyFont="1" applyFill="1" applyBorder="1" applyAlignment="1">
      <alignment horizontal="left" vertical="top" wrapText="1"/>
    </xf>
    <xf numFmtId="0" fontId="7" fillId="0" borderId="21" xfId="0" applyFont="1" applyFill="1" applyBorder="1" applyAlignment="1">
      <alignment horizontal="left" vertical="top"/>
    </xf>
    <xf numFmtId="189" fontId="3" fillId="0" borderId="20" xfId="0" quotePrefix="1" applyNumberFormat="1" applyFont="1" applyFill="1" applyBorder="1" applyAlignment="1">
      <alignment horizontal="left" vertical="top" wrapText="1"/>
    </xf>
    <xf numFmtId="191" fontId="12" fillId="0" borderId="0" xfId="0" applyNumberFormat="1" applyFont="1" applyFill="1" applyBorder="1" applyAlignment="1">
      <alignment horizontal="left" vertical="top" wrapText="1"/>
    </xf>
    <xf numFmtId="172" fontId="10" fillId="0" borderId="0" xfId="0" applyNumberFormat="1" applyFont="1" applyBorder="1"/>
    <xf numFmtId="0" fontId="2" fillId="0" borderId="0" xfId="0" applyFont="1" applyBorder="1" applyAlignment="1">
      <alignment horizontal="center"/>
    </xf>
    <xf numFmtId="0" fontId="3" fillId="0" borderId="22" xfId="0" applyFont="1" applyBorder="1" applyAlignment="1">
      <alignment horizontal="left" vertical="top" wrapText="1"/>
    </xf>
    <xf numFmtId="188" fontId="12" fillId="0" borderId="27" xfId="0" applyNumberFormat="1" applyFont="1" applyBorder="1" applyAlignment="1">
      <alignment horizontal="right" vertical="top" wrapText="1"/>
    </xf>
    <xf numFmtId="2" fontId="3" fillId="0" borderId="37" xfId="0" applyNumberFormat="1" applyFont="1" applyBorder="1" applyAlignment="1">
      <alignment horizontal="center" wrapText="1"/>
    </xf>
    <xf numFmtId="0" fontId="3" fillId="0" borderId="22" xfId="0" applyFont="1" applyBorder="1" applyAlignment="1">
      <alignment horizontal="left" wrapText="1"/>
    </xf>
    <xf numFmtId="172" fontId="8" fillId="0" borderId="27" xfId="0" applyNumberFormat="1" applyFont="1" applyBorder="1" applyAlignment="1">
      <alignment horizontal="left"/>
    </xf>
    <xf numFmtId="175" fontId="7" fillId="0" borderId="28" xfId="0" applyNumberFormat="1" applyFont="1" applyBorder="1" applyAlignment="1">
      <alignment horizontal="right" vertical="top" wrapText="1"/>
    </xf>
    <xf numFmtId="186" fontId="3" fillId="0" borderId="22" xfId="0" applyNumberFormat="1" applyFont="1" applyBorder="1" applyAlignment="1">
      <alignment horizontal="left" vertical="top" wrapText="1"/>
    </xf>
    <xf numFmtId="0" fontId="12" fillId="0" borderId="27" xfId="0" applyFont="1" applyBorder="1" applyAlignment="1">
      <alignment horizontal="right" vertical="top" wrapText="1"/>
    </xf>
    <xf numFmtId="0" fontId="12" fillId="0" borderId="27" xfId="0" applyFont="1" applyFill="1" applyBorder="1" applyAlignment="1">
      <alignment horizontal="left" vertical="top" wrapText="1"/>
    </xf>
    <xf numFmtId="0" fontId="3" fillId="0" borderId="28" xfId="0" applyFont="1" applyFill="1" applyBorder="1" applyAlignment="1">
      <alignment horizontal="center"/>
    </xf>
    <xf numFmtId="0" fontId="3" fillId="0" borderId="22" xfId="0" applyFont="1" applyFill="1" applyBorder="1" applyAlignment="1">
      <alignment horizontal="left" vertical="top" wrapText="1"/>
    </xf>
    <xf numFmtId="0" fontId="12" fillId="0" borderId="27" xfId="0" applyFont="1" applyFill="1" applyBorder="1" applyAlignment="1">
      <alignment horizontal="right" vertical="top" wrapText="1"/>
    </xf>
    <xf numFmtId="2" fontId="3" fillId="0" borderId="37" xfId="0" applyNumberFormat="1" applyFont="1" applyFill="1" applyBorder="1" applyAlignment="1">
      <alignment horizontal="center" wrapText="1"/>
    </xf>
    <xf numFmtId="0" fontId="3" fillId="0" borderId="22" xfId="0" applyFont="1" applyFill="1" applyBorder="1" applyAlignment="1">
      <alignment horizontal="left" wrapText="1"/>
    </xf>
    <xf numFmtId="172" fontId="3" fillId="0" borderId="22" xfId="0" applyNumberFormat="1" applyFont="1" applyFill="1" applyBorder="1" applyAlignment="1">
      <alignment horizontal="center" wrapText="1"/>
    </xf>
    <xf numFmtId="0" fontId="1" fillId="0" borderId="27" xfId="0" applyFont="1" applyFill="1" applyBorder="1"/>
    <xf numFmtId="172" fontId="8" fillId="0" borderId="27" xfId="0" applyNumberFormat="1" applyFont="1" applyFill="1" applyBorder="1" applyAlignment="1">
      <alignment horizontal="left"/>
    </xf>
    <xf numFmtId="0" fontId="3" fillId="0" borderId="37" xfId="0" applyFont="1" applyBorder="1" applyAlignment="1">
      <alignment horizontal="left" wrapText="1"/>
    </xf>
    <xf numFmtId="172" fontId="3" fillId="0" borderId="37" xfId="0" applyNumberFormat="1" applyFont="1" applyBorder="1" applyAlignment="1">
      <alignment horizontal="center" wrapText="1"/>
    </xf>
    <xf numFmtId="0" fontId="3" fillId="0" borderId="37" xfId="0" applyFont="1" applyFill="1" applyBorder="1" applyAlignment="1">
      <alignment horizontal="left" wrapText="1"/>
    </xf>
    <xf numFmtId="172" fontId="3" fillId="0" borderId="37" xfId="0" applyNumberFormat="1" applyFont="1" applyFill="1" applyBorder="1" applyAlignment="1">
      <alignment horizontal="center" wrapText="1"/>
    </xf>
    <xf numFmtId="194" fontId="3" fillId="0" borderId="22" xfId="0" applyNumberFormat="1" applyFont="1" applyBorder="1" applyAlignment="1">
      <alignment horizontal="left" vertical="top" wrapText="1"/>
    </xf>
    <xf numFmtId="193" fontId="3" fillId="0" borderId="22" xfId="0" applyNumberFormat="1" applyFont="1" applyBorder="1" applyAlignment="1">
      <alignment horizontal="left" vertical="top" wrapText="1"/>
    </xf>
    <xf numFmtId="0" fontId="15" fillId="0" borderId="22" xfId="0" applyFont="1" applyBorder="1" applyAlignment="1">
      <alignment horizontal="left" wrapText="1"/>
    </xf>
    <xf numFmtId="0" fontId="10" fillId="0" borderId="27" xfId="0" applyFont="1" applyBorder="1"/>
    <xf numFmtId="201" fontId="12" fillId="0" borderId="27" xfId="0" applyNumberFormat="1" applyFont="1" applyBorder="1" applyAlignment="1">
      <alignment horizontal="right" vertical="top" wrapText="1"/>
    </xf>
    <xf numFmtId="178" fontId="3" fillId="0" borderId="28" xfId="0" applyNumberFormat="1" applyFont="1" applyFill="1" applyBorder="1" applyAlignment="1">
      <alignment horizontal="right" vertical="top" wrapText="1"/>
    </xf>
    <xf numFmtId="199" fontId="3" fillId="0" borderId="22" xfId="0" applyNumberFormat="1" applyFont="1" applyFill="1" applyBorder="1" applyAlignment="1">
      <alignment horizontal="left" vertical="top" wrapText="1"/>
    </xf>
    <xf numFmtId="184" fontId="3" fillId="0" borderId="28" xfId="0" applyNumberFormat="1" applyFont="1" applyBorder="1" applyAlignment="1">
      <alignment horizontal="left" vertical="top"/>
    </xf>
    <xf numFmtId="174" fontId="8" fillId="0" borderId="22" xfId="0" applyNumberFormat="1" applyFont="1" applyBorder="1" applyAlignment="1">
      <alignment horizontal="left" vertical="top" wrapText="1"/>
    </xf>
    <xf numFmtId="184" fontId="3" fillId="0" borderId="27" xfId="0" applyNumberFormat="1" applyFont="1" applyBorder="1" applyAlignment="1">
      <alignment horizontal="center"/>
    </xf>
    <xf numFmtId="189" fontId="3" fillId="0" borderId="22" xfId="0" quotePrefix="1" applyNumberFormat="1" applyFont="1" applyBorder="1" applyAlignment="1">
      <alignment horizontal="left" vertical="top" wrapText="1"/>
    </xf>
    <xf numFmtId="191" fontId="12" fillId="0" borderId="27" xfId="0" applyNumberFormat="1" applyFont="1" applyBorder="1" applyAlignment="1">
      <alignment horizontal="left" vertical="top" wrapText="1"/>
    </xf>
    <xf numFmtId="0" fontId="12" fillId="0" borderId="19" xfId="0" applyFont="1" applyBorder="1" applyAlignment="1">
      <alignment horizontal="left" vertical="top" wrapText="1"/>
    </xf>
    <xf numFmtId="0" fontId="12" fillId="0" borderId="0" xfId="0" quotePrefix="1" applyFont="1" applyBorder="1" applyAlignment="1">
      <alignment horizontal="left" vertical="top" wrapText="1"/>
    </xf>
    <xf numFmtId="0" fontId="12" fillId="0" borderId="20" xfId="0" quotePrefix="1" applyFont="1" applyBorder="1" applyAlignment="1">
      <alignment horizontal="left" vertical="top" wrapText="1"/>
    </xf>
    <xf numFmtId="0" fontId="12" fillId="0" borderId="19" xfId="0" applyFont="1" applyBorder="1" applyAlignment="1">
      <alignment vertical="top" wrapText="1"/>
    </xf>
    <xf numFmtId="0" fontId="12" fillId="0" borderId="0" xfId="0" applyFont="1" applyBorder="1" applyAlignment="1">
      <alignment vertical="top" wrapText="1"/>
    </xf>
    <xf numFmtId="0" fontId="12" fillId="0" borderId="31" xfId="0" applyFont="1" applyBorder="1" applyAlignment="1">
      <alignment vertical="top" wrapText="1"/>
    </xf>
    <xf numFmtId="0" fontId="12" fillId="0" borderId="0" xfId="0" applyFont="1" applyBorder="1" applyAlignment="1">
      <alignment vertical="top"/>
    </xf>
    <xf numFmtId="0" fontId="12" fillId="0" borderId="20" xfId="0" applyFont="1" applyBorder="1" applyAlignment="1">
      <alignment vertical="top"/>
    </xf>
    <xf numFmtId="0" fontId="12" fillId="0" borderId="0" xfId="0" applyFont="1" applyBorder="1" applyAlignment="1">
      <alignment horizontal="left" vertical="top" wrapText="1"/>
    </xf>
    <xf numFmtId="0" fontId="12" fillId="0" borderId="31" xfId="0" applyFont="1" applyBorder="1" applyAlignment="1">
      <alignment horizontal="left" vertical="top" wrapText="1"/>
    </xf>
    <xf numFmtId="0" fontId="12" fillId="0" borderId="20" xfId="0" applyFont="1" applyBorder="1" applyAlignment="1">
      <alignment vertical="top" wrapText="1"/>
    </xf>
    <xf numFmtId="0" fontId="12" fillId="0" borderId="28" xfId="0" applyFont="1" applyBorder="1" applyAlignment="1">
      <alignment horizontal="left" vertical="top" wrapText="1"/>
    </xf>
    <xf numFmtId="0" fontId="12" fillId="0" borderId="27" xfId="0" applyFont="1" applyBorder="1" applyAlignment="1">
      <alignment vertical="top" wrapText="1"/>
    </xf>
    <xf numFmtId="0" fontId="12" fillId="0" borderId="22" xfId="0" applyFont="1" applyBorder="1" applyAlignment="1">
      <alignment vertical="top" wrapText="1"/>
    </xf>
    <xf numFmtId="0" fontId="12" fillId="0" borderId="19" xfId="0" applyFont="1" applyFill="1" applyBorder="1" applyAlignment="1">
      <alignment horizontal="left" vertical="top" wrapText="1"/>
    </xf>
    <xf numFmtId="0" fontId="12" fillId="0" borderId="0" xfId="0" applyFont="1" applyFill="1" applyBorder="1" applyAlignment="1">
      <alignment vertical="top" wrapText="1"/>
    </xf>
    <xf numFmtId="0" fontId="12" fillId="0" borderId="20" xfId="0" applyFont="1" applyFill="1" applyBorder="1" applyAlignment="1">
      <alignment vertical="top" wrapText="1"/>
    </xf>
    <xf numFmtId="0" fontId="12" fillId="0" borderId="28" xfId="0" applyFont="1" applyBorder="1" applyAlignment="1">
      <alignment vertical="top" wrapText="1"/>
    </xf>
    <xf numFmtId="0" fontId="1" fillId="0" borderId="27" xfId="0" applyFont="1" applyBorder="1" applyAlignment="1">
      <alignment vertical="top" wrapText="1"/>
    </xf>
    <xf numFmtId="0" fontId="1" fillId="0" borderId="22" xfId="0" applyFont="1" applyBorder="1" applyAlignment="1">
      <alignment vertical="top" wrapText="1"/>
    </xf>
    <xf numFmtId="0" fontId="1" fillId="0" borderId="0" xfId="0" applyFont="1" applyBorder="1" applyAlignment="1">
      <alignment vertical="top" wrapText="1"/>
    </xf>
    <xf numFmtId="0" fontId="1" fillId="0" borderId="20" xfId="0" applyFont="1" applyBorder="1" applyAlignment="1">
      <alignment vertical="top" wrapText="1"/>
    </xf>
    <xf numFmtId="0" fontId="12" fillId="0" borderId="31" xfId="0" quotePrefix="1" applyFont="1" applyBorder="1" applyAlignment="1">
      <alignment horizontal="left" vertical="top" wrapText="1"/>
    </xf>
    <xf numFmtId="0" fontId="12" fillId="0" borderId="20" xfId="0" applyFont="1" applyBorder="1" applyAlignment="1">
      <alignment horizontal="left" vertical="top" wrapText="1"/>
    </xf>
    <xf numFmtId="0" fontId="12" fillId="0" borderId="27" xfId="0" applyFont="1" applyBorder="1" applyAlignment="1">
      <alignment horizontal="left" vertical="top" wrapText="1"/>
    </xf>
    <xf numFmtId="0" fontId="38" fillId="0" borderId="22" xfId="0" applyFont="1" applyBorder="1" applyAlignment="1">
      <alignment wrapText="1"/>
    </xf>
    <xf numFmtId="0" fontId="1" fillId="0" borderId="0" xfId="0" applyFont="1" applyFill="1" applyAlignment="1">
      <alignment vertical="top" wrapText="1"/>
    </xf>
    <xf numFmtId="0" fontId="1" fillId="0" borderId="20" xfId="0" applyFont="1" applyFill="1" applyBorder="1" applyAlignment="1">
      <alignment vertical="top" wrapText="1"/>
    </xf>
    <xf numFmtId="0" fontId="12" fillId="0" borderId="0" xfId="0" applyNumberFormat="1" applyFont="1" applyBorder="1" applyAlignment="1">
      <alignment horizontal="left" vertical="top" wrapText="1"/>
    </xf>
  </cellXfs>
  <cellStyles count="44">
    <cellStyle name="20 % – Poudarek1" xfId="1"/>
    <cellStyle name="20 % – Poudarek2" xfId="2"/>
    <cellStyle name="20 % – Poudarek3" xfId="3"/>
    <cellStyle name="20 % – Poudarek4" xfId="4"/>
    <cellStyle name="20 % – Poudarek5" xfId="5"/>
    <cellStyle name="20 % – Poudarek6" xfId="6"/>
    <cellStyle name="40 % – Poudarek1" xfId="7"/>
    <cellStyle name="40 % – Poudarek2" xfId="8"/>
    <cellStyle name="40 % – Poudarek3" xfId="9"/>
    <cellStyle name="40 % – Poudarek4" xfId="10"/>
    <cellStyle name="40 % – Poudarek5" xfId="11"/>
    <cellStyle name="40 % – Poudarek6" xfId="12"/>
    <cellStyle name="60 % – Poudarek1" xfId="13"/>
    <cellStyle name="60 % – Poudarek2" xfId="14"/>
    <cellStyle name="60 % – Poudarek3" xfId="15"/>
    <cellStyle name="60 % – Poudarek4" xfId="16"/>
    <cellStyle name="60 % – Poudarek5" xfId="17"/>
    <cellStyle name="60 % – Poudarek6" xfId="18"/>
    <cellStyle name="Dobro" xfId="19"/>
    <cellStyle name="Izhod" xfId="20"/>
    <cellStyle name="Naslov" xfId="21"/>
    <cellStyle name="Naslov 1" xfId="22"/>
    <cellStyle name="Naslov 2" xfId="23"/>
    <cellStyle name="Naslov 3" xfId="24"/>
    <cellStyle name="Naslov 4" xfId="25"/>
    <cellStyle name="Navadno" xfId="0" builtinId="0"/>
    <cellStyle name="Navadno 2" xfId="26"/>
    <cellStyle name="Nevtralno" xfId="27"/>
    <cellStyle name="Normal 2" xfId="28"/>
    <cellStyle name="Opomba" xfId="29"/>
    <cellStyle name="Opozorilo" xfId="30"/>
    <cellStyle name="Pojasnjevalno besedilo" xfId="31"/>
    <cellStyle name="Poudarek1" xfId="32"/>
    <cellStyle name="Poudarek2" xfId="33"/>
    <cellStyle name="Poudarek3" xfId="34"/>
    <cellStyle name="Poudarek4" xfId="35"/>
    <cellStyle name="Poudarek5" xfId="36"/>
    <cellStyle name="Poudarek6" xfId="37"/>
    <cellStyle name="Povezana celica" xfId="38"/>
    <cellStyle name="Preveri celico" xfId="39"/>
    <cellStyle name="Računanje" xfId="40"/>
    <cellStyle name="Slabo" xfId="41"/>
    <cellStyle name="Vnos" xfId="42"/>
    <cellStyle name="Vsota" xfId="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7"/>
  <sheetViews>
    <sheetView showGridLines="0" topLeftCell="A49" zoomScale="115" workbookViewId="0"/>
  </sheetViews>
  <sheetFormatPr defaultRowHeight="15" x14ac:dyDescent="0.2"/>
  <cols>
    <col min="1" max="1" width="25" style="127" customWidth="1"/>
    <col min="2" max="2" width="4.140625" style="127" customWidth="1"/>
    <col min="3" max="3" width="9.42578125" style="127" customWidth="1"/>
    <col min="4" max="4" width="42.5703125" style="129" customWidth="1"/>
    <col min="5" max="5" width="9" style="127" customWidth="1"/>
    <col min="6" max="6" width="5.85546875" style="129" customWidth="1"/>
    <col min="7" max="7" width="11.140625" style="127" customWidth="1"/>
    <col min="8" max="8" width="14.5703125" style="127" customWidth="1"/>
    <col min="9" max="9" width="4" style="129" customWidth="1"/>
    <col min="10" max="10" width="14.42578125" style="3" customWidth="1"/>
    <col min="11" max="16384" width="9.140625" style="129"/>
  </cols>
  <sheetData>
    <row r="2" spans="1:10" ht="39.950000000000003" customHeight="1" x14ac:dyDescent="0.2">
      <c r="B2" s="128" t="s">
        <v>120</v>
      </c>
      <c r="C2" s="4"/>
      <c r="D2" s="5" t="s">
        <v>109</v>
      </c>
      <c r="E2" s="6"/>
      <c r="F2" s="6"/>
      <c r="G2" s="6"/>
      <c r="H2" s="7"/>
    </row>
    <row r="3" spans="1:10" s="3" customFormat="1" ht="12.75" customHeight="1" x14ac:dyDescent="0.25">
      <c r="A3" s="8"/>
      <c r="B3" s="167"/>
      <c r="C3" s="132"/>
      <c r="D3" s="168"/>
      <c r="E3" s="132"/>
      <c r="F3" s="169"/>
      <c r="G3" s="170"/>
      <c r="H3" s="171"/>
      <c r="J3" s="129"/>
    </row>
    <row r="4" spans="1:10" x14ac:dyDescent="0.2">
      <c r="B4" s="172"/>
      <c r="C4" s="173" t="s">
        <v>110</v>
      </c>
      <c r="D4" s="173"/>
      <c r="E4" s="173"/>
      <c r="F4" s="173"/>
      <c r="G4" s="174"/>
      <c r="H4" s="175"/>
      <c r="J4" s="129"/>
    </row>
    <row r="5" spans="1:10" ht="18" x14ac:dyDescent="0.25">
      <c r="B5" s="172"/>
      <c r="C5" s="176" t="s">
        <v>111</v>
      </c>
      <c r="D5" s="176"/>
      <c r="E5" s="177"/>
      <c r="F5" s="178"/>
      <c r="G5" s="179"/>
      <c r="H5" s="180"/>
      <c r="J5" s="129"/>
    </row>
    <row r="6" spans="1:10" ht="21" customHeight="1" x14ac:dyDescent="0.25">
      <c r="B6" s="172"/>
      <c r="C6" s="181" t="s">
        <v>121</v>
      </c>
      <c r="D6" s="135"/>
      <c r="E6" s="181"/>
      <c r="F6" s="181"/>
      <c r="G6" s="181"/>
      <c r="H6" s="180"/>
      <c r="J6" s="129"/>
    </row>
    <row r="7" spans="1:10" ht="18" x14ac:dyDescent="0.25">
      <c r="A7" s="8"/>
      <c r="B7" s="14"/>
      <c r="C7" s="81"/>
      <c r="D7" s="182"/>
      <c r="E7" s="81"/>
      <c r="F7" s="77"/>
      <c r="G7" s="81"/>
      <c r="H7" s="175"/>
    </row>
    <row r="8" spans="1:10" ht="3.75" customHeight="1" x14ac:dyDescent="0.25">
      <c r="B8" s="159"/>
      <c r="C8" s="162"/>
      <c r="D8" s="163"/>
      <c r="E8" s="164"/>
      <c r="F8" s="162"/>
      <c r="G8" s="165"/>
      <c r="H8" s="166"/>
      <c r="J8" s="20"/>
    </row>
    <row r="9" spans="1:10" ht="15.75" customHeight="1" x14ac:dyDescent="0.25">
      <c r="B9" s="21"/>
      <c r="C9" s="22" t="s">
        <v>118</v>
      </c>
      <c r="D9" s="22"/>
      <c r="E9" s="17"/>
      <c r="F9" s="15"/>
      <c r="G9" s="18"/>
      <c r="H9" s="19"/>
      <c r="J9" s="20"/>
    </row>
    <row r="10" spans="1:10" s="135" customFormat="1" ht="78.75" customHeight="1" x14ac:dyDescent="0.25">
      <c r="A10" s="134"/>
      <c r="B10" s="263" t="s">
        <v>150</v>
      </c>
      <c r="C10" s="271"/>
      <c r="D10" s="271"/>
      <c r="E10" s="271"/>
      <c r="F10" s="271"/>
      <c r="G10" s="271"/>
      <c r="H10" s="272"/>
      <c r="J10" s="79"/>
    </row>
    <row r="11" spans="1:10" s="135" customFormat="1" ht="49.5" customHeight="1" x14ac:dyDescent="0.25">
      <c r="A11" s="134"/>
      <c r="B11" s="263" t="s">
        <v>156</v>
      </c>
      <c r="C11" s="271"/>
      <c r="D11" s="271"/>
      <c r="E11" s="271"/>
      <c r="F11" s="271"/>
      <c r="G11" s="271"/>
      <c r="H11" s="272"/>
      <c r="J11" s="79"/>
    </row>
    <row r="12" spans="1:10" s="135" customFormat="1" ht="148.5" customHeight="1" x14ac:dyDescent="0.25">
      <c r="A12" s="134"/>
      <c r="B12" s="263" t="s">
        <v>157</v>
      </c>
      <c r="C12" s="271"/>
      <c r="D12" s="271"/>
      <c r="E12" s="271"/>
      <c r="F12" s="271"/>
      <c r="G12" s="271"/>
      <c r="H12" s="272"/>
      <c r="J12" s="79"/>
    </row>
    <row r="13" spans="1:10" s="135" customFormat="1" ht="15.75" x14ac:dyDescent="0.25">
      <c r="A13" s="134"/>
      <c r="B13" s="111" t="s">
        <v>45</v>
      </c>
      <c r="C13" s="52"/>
      <c r="D13" s="52"/>
      <c r="E13" s="52"/>
      <c r="F13" s="52"/>
      <c r="G13" s="52"/>
      <c r="H13" s="110"/>
      <c r="J13" s="79"/>
    </row>
    <row r="14" spans="1:10" s="135" customFormat="1" ht="93" customHeight="1" x14ac:dyDescent="0.25">
      <c r="A14" s="134"/>
      <c r="B14" s="263" t="s">
        <v>46</v>
      </c>
      <c r="C14" s="271"/>
      <c r="D14" s="271"/>
      <c r="E14" s="271"/>
      <c r="F14" s="271"/>
      <c r="G14" s="271"/>
      <c r="H14" s="272"/>
      <c r="J14" s="79"/>
    </row>
    <row r="15" spans="1:10" s="184" customFormat="1" ht="31.5" customHeight="1" x14ac:dyDescent="0.2">
      <c r="A15" s="183"/>
      <c r="B15" s="263" t="s">
        <v>158</v>
      </c>
      <c r="C15" s="264"/>
      <c r="D15" s="264"/>
      <c r="E15" s="264"/>
      <c r="F15" s="264"/>
      <c r="G15" s="264"/>
      <c r="H15" s="285"/>
      <c r="J15" s="185"/>
    </row>
    <row r="16" spans="1:10" s="135" customFormat="1" ht="93" customHeight="1" x14ac:dyDescent="0.25">
      <c r="A16" s="134"/>
      <c r="B16" s="277" t="s">
        <v>5</v>
      </c>
      <c r="C16" s="278"/>
      <c r="D16" s="278"/>
      <c r="E16" s="278"/>
      <c r="F16" s="278"/>
      <c r="G16" s="278"/>
      <c r="H16" s="279"/>
      <c r="J16" s="79"/>
    </row>
    <row r="17" spans="1:10" s="135" customFormat="1" ht="33.75" customHeight="1" x14ac:dyDescent="0.25">
      <c r="A17" s="134"/>
      <c r="B17" s="263" t="s">
        <v>159</v>
      </c>
      <c r="C17" s="267"/>
      <c r="D17" s="267"/>
      <c r="E17" s="267"/>
      <c r="F17" s="267"/>
      <c r="G17" s="267"/>
      <c r="H17" s="273"/>
      <c r="J17" s="79"/>
    </row>
    <row r="18" spans="1:10" s="135" customFormat="1" ht="39" customHeight="1" x14ac:dyDescent="0.25">
      <c r="A18" s="134"/>
      <c r="B18" s="263" t="s">
        <v>160</v>
      </c>
      <c r="C18" s="267"/>
      <c r="D18" s="267"/>
      <c r="E18" s="267"/>
      <c r="F18" s="267"/>
      <c r="G18" s="267"/>
      <c r="H18" s="273"/>
      <c r="J18" s="79"/>
    </row>
    <row r="19" spans="1:10" s="135" customFormat="1" ht="49.5" customHeight="1" x14ac:dyDescent="0.25">
      <c r="A19" s="134"/>
      <c r="B19" s="263" t="s">
        <v>124</v>
      </c>
      <c r="C19" s="267"/>
      <c r="D19" s="267"/>
      <c r="E19" s="267"/>
      <c r="F19" s="267"/>
      <c r="G19" s="267"/>
      <c r="H19" s="273"/>
      <c r="J19" s="79"/>
    </row>
    <row r="20" spans="1:10" s="148" customFormat="1" ht="39" customHeight="1" x14ac:dyDescent="0.25">
      <c r="A20" s="134"/>
      <c r="B20" s="274" t="s">
        <v>161</v>
      </c>
      <c r="C20" s="275"/>
      <c r="D20" s="275"/>
      <c r="E20" s="275"/>
      <c r="F20" s="275"/>
      <c r="G20" s="275"/>
      <c r="H20" s="276"/>
      <c r="J20" s="79"/>
    </row>
    <row r="21" spans="1:10" s="135" customFormat="1" ht="36" customHeight="1" x14ac:dyDescent="0.25">
      <c r="A21" s="134"/>
      <c r="B21" s="263" t="s">
        <v>47</v>
      </c>
      <c r="C21" s="267"/>
      <c r="D21" s="267"/>
      <c r="E21" s="267"/>
      <c r="F21" s="267"/>
      <c r="G21" s="267"/>
      <c r="H21" s="273"/>
      <c r="J21" s="79"/>
    </row>
    <row r="22" spans="1:10" s="135" customFormat="1" ht="63.75" customHeight="1" x14ac:dyDescent="0.25">
      <c r="A22" s="134"/>
      <c r="B22" s="263" t="s">
        <v>48</v>
      </c>
      <c r="C22" s="267"/>
      <c r="D22" s="267"/>
      <c r="E22" s="267"/>
      <c r="F22" s="267"/>
      <c r="G22" s="267"/>
      <c r="H22" s="273"/>
      <c r="J22" s="79"/>
    </row>
    <row r="23" spans="1:10" s="135" customFormat="1" ht="93.75" customHeight="1" x14ac:dyDescent="0.25">
      <c r="A23" s="134"/>
      <c r="B23" s="263" t="s">
        <v>49</v>
      </c>
      <c r="C23" s="269"/>
      <c r="D23" s="269"/>
      <c r="E23" s="269"/>
      <c r="F23" s="269"/>
      <c r="G23" s="269"/>
      <c r="H23" s="270"/>
      <c r="J23" s="79"/>
    </row>
    <row r="24" spans="1:10" s="135" customFormat="1" ht="77.25" customHeight="1" x14ac:dyDescent="0.25">
      <c r="A24" s="134"/>
      <c r="B24" s="263" t="s">
        <v>50</v>
      </c>
      <c r="C24" s="271"/>
      <c r="D24" s="271"/>
      <c r="E24" s="271"/>
      <c r="F24" s="271"/>
      <c r="G24" s="271"/>
      <c r="H24" s="286"/>
      <c r="J24" s="79"/>
    </row>
    <row r="25" spans="1:10" s="135" customFormat="1" ht="20.25" customHeight="1" x14ac:dyDescent="0.25">
      <c r="A25" s="134"/>
      <c r="B25" s="111" t="s">
        <v>51</v>
      </c>
      <c r="C25" s="112"/>
      <c r="D25" s="112"/>
      <c r="E25" s="113"/>
      <c r="F25" s="52"/>
      <c r="G25" s="114"/>
      <c r="H25" s="115"/>
      <c r="J25" s="79"/>
    </row>
    <row r="26" spans="1:10" s="135" customFormat="1" ht="35.25" customHeight="1" x14ac:dyDescent="0.25">
      <c r="A26" s="134"/>
      <c r="B26" s="263" t="s">
        <v>52</v>
      </c>
      <c r="C26" s="269"/>
      <c r="D26" s="269"/>
      <c r="E26" s="269"/>
      <c r="F26" s="269"/>
      <c r="G26" s="269"/>
      <c r="H26" s="270"/>
      <c r="J26" s="79"/>
    </row>
    <row r="27" spans="1:10" s="135" customFormat="1" ht="64.5" customHeight="1" x14ac:dyDescent="0.25">
      <c r="A27" s="134"/>
      <c r="B27" s="263" t="s">
        <v>59</v>
      </c>
      <c r="C27" s="269"/>
      <c r="D27" s="269"/>
      <c r="E27" s="269"/>
      <c r="F27" s="269"/>
      <c r="G27" s="269"/>
      <c r="H27" s="270"/>
      <c r="J27" s="79"/>
    </row>
    <row r="28" spans="1:10" s="135" customFormat="1" ht="47.25" customHeight="1" x14ac:dyDescent="0.25">
      <c r="A28" s="134"/>
      <c r="B28" s="263" t="s">
        <v>53</v>
      </c>
      <c r="C28" s="269"/>
      <c r="D28" s="269"/>
      <c r="E28" s="269"/>
      <c r="F28" s="269"/>
      <c r="G28" s="269"/>
      <c r="H28" s="270"/>
      <c r="J28" s="79"/>
    </row>
    <row r="29" spans="1:10" s="135" customFormat="1" ht="63" customHeight="1" x14ac:dyDescent="0.25">
      <c r="A29" s="134"/>
      <c r="B29" s="263" t="s">
        <v>54</v>
      </c>
      <c r="C29" s="269"/>
      <c r="D29" s="269"/>
      <c r="E29" s="269"/>
      <c r="F29" s="269"/>
      <c r="G29" s="269"/>
      <c r="H29" s="270"/>
      <c r="J29" s="79"/>
    </row>
    <row r="30" spans="1:10" s="135" customFormat="1" ht="18" customHeight="1" x14ac:dyDescent="0.25">
      <c r="A30" s="134"/>
      <c r="B30" s="111" t="s">
        <v>55</v>
      </c>
      <c r="C30" s="58"/>
      <c r="D30" s="58"/>
      <c r="E30" s="58"/>
      <c r="F30" s="58"/>
      <c r="G30" s="58"/>
      <c r="H30" s="122"/>
      <c r="J30" s="79"/>
    </row>
    <row r="31" spans="1:10" s="135" customFormat="1" ht="62.25" customHeight="1" x14ac:dyDescent="0.25">
      <c r="A31" s="134"/>
      <c r="B31" s="263" t="s">
        <v>56</v>
      </c>
      <c r="C31" s="269"/>
      <c r="D31" s="269"/>
      <c r="E31" s="269"/>
      <c r="F31" s="269"/>
      <c r="G31" s="269"/>
      <c r="H31" s="270"/>
      <c r="J31" s="79"/>
    </row>
    <row r="32" spans="1:10" s="135" customFormat="1" ht="21.75" customHeight="1" x14ac:dyDescent="0.25">
      <c r="A32" s="134"/>
      <c r="B32" s="111" t="s">
        <v>57</v>
      </c>
      <c r="C32" s="112"/>
      <c r="D32" s="54"/>
      <c r="E32" s="113"/>
      <c r="F32" s="52"/>
      <c r="G32" s="114"/>
      <c r="H32" s="115"/>
      <c r="J32" s="79"/>
    </row>
    <row r="33" spans="1:10" s="135" customFormat="1" ht="21.75" customHeight="1" x14ac:dyDescent="0.25">
      <c r="A33" s="134"/>
      <c r="B33" s="111" t="s">
        <v>58</v>
      </c>
      <c r="C33" s="112"/>
      <c r="D33" s="54"/>
      <c r="E33" s="113"/>
      <c r="F33" s="52"/>
      <c r="G33" s="114"/>
      <c r="H33" s="115"/>
      <c r="J33" s="79"/>
    </row>
    <row r="34" spans="1:10" s="135" customFormat="1" ht="75.75" customHeight="1" x14ac:dyDescent="0.25">
      <c r="A34" s="134"/>
      <c r="B34" s="277" t="s">
        <v>6</v>
      </c>
      <c r="C34" s="278"/>
      <c r="D34" s="278"/>
      <c r="E34" s="278"/>
      <c r="F34" s="278"/>
      <c r="G34" s="278"/>
      <c r="H34" s="279"/>
      <c r="J34" s="79"/>
    </row>
    <row r="35" spans="1:10" s="135" customFormat="1" ht="34.5" customHeight="1" x14ac:dyDescent="0.25">
      <c r="A35" s="134"/>
      <c r="B35" s="263" t="s">
        <v>60</v>
      </c>
      <c r="C35" s="264"/>
      <c r="D35" s="264"/>
      <c r="E35" s="264"/>
      <c r="F35" s="264"/>
      <c r="G35" s="264"/>
      <c r="H35" s="265"/>
      <c r="J35" s="79"/>
    </row>
    <row r="36" spans="1:10" s="135" customFormat="1" ht="37.5" customHeight="1" x14ac:dyDescent="0.25">
      <c r="A36" s="134"/>
      <c r="B36" s="274" t="s">
        <v>61</v>
      </c>
      <c r="C36" s="275"/>
      <c r="D36" s="275"/>
      <c r="E36" s="275"/>
      <c r="F36" s="275"/>
      <c r="G36" s="275"/>
      <c r="H36" s="276"/>
      <c r="J36" s="79"/>
    </row>
    <row r="37" spans="1:10" s="135" customFormat="1" ht="67.5" customHeight="1" x14ac:dyDescent="0.25">
      <c r="A37" s="134"/>
      <c r="B37" s="263" t="s">
        <v>62</v>
      </c>
      <c r="C37" s="283"/>
      <c r="D37" s="283"/>
      <c r="E37" s="283"/>
      <c r="F37" s="283"/>
      <c r="G37" s="283"/>
      <c r="H37" s="284"/>
      <c r="J37" s="79"/>
    </row>
    <row r="38" spans="1:10" s="135" customFormat="1" ht="48.75" customHeight="1" x14ac:dyDescent="0.25">
      <c r="A38" s="134"/>
      <c r="B38" s="263" t="s">
        <v>63</v>
      </c>
      <c r="C38" s="283"/>
      <c r="D38" s="283"/>
      <c r="E38" s="283"/>
      <c r="F38" s="283"/>
      <c r="G38" s="283"/>
      <c r="H38" s="284"/>
      <c r="J38" s="79"/>
    </row>
    <row r="39" spans="1:10" s="148" customFormat="1" ht="88.5" customHeight="1" x14ac:dyDescent="0.25">
      <c r="A39" s="134"/>
      <c r="B39" s="266" t="s">
        <v>64</v>
      </c>
      <c r="C39" s="283"/>
      <c r="D39" s="283"/>
      <c r="E39" s="283"/>
      <c r="F39" s="283"/>
      <c r="G39" s="283"/>
      <c r="H39" s="284"/>
      <c r="J39" s="79"/>
    </row>
    <row r="40" spans="1:10" s="135" customFormat="1" ht="15.75" x14ac:dyDescent="0.25">
      <c r="A40" s="134"/>
      <c r="B40" s="266" t="s">
        <v>65</v>
      </c>
      <c r="C40" s="267"/>
      <c r="D40" s="267"/>
      <c r="E40" s="267"/>
      <c r="F40" s="267"/>
      <c r="G40" s="267"/>
      <c r="H40" s="268"/>
      <c r="J40" s="79"/>
    </row>
    <row r="41" spans="1:10" s="135" customFormat="1" ht="33" customHeight="1" x14ac:dyDescent="0.25">
      <c r="A41" s="134"/>
      <c r="B41" s="266" t="s">
        <v>66</v>
      </c>
      <c r="C41" s="267"/>
      <c r="D41" s="267"/>
      <c r="E41" s="267"/>
      <c r="F41" s="267"/>
      <c r="G41" s="267"/>
      <c r="H41" s="268"/>
      <c r="J41" s="79"/>
    </row>
    <row r="42" spans="1:10" s="135" customFormat="1" ht="82.5" customHeight="1" x14ac:dyDescent="0.25">
      <c r="A42" s="134"/>
      <c r="B42" s="280" t="s">
        <v>67</v>
      </c>
      <c r="C42" s="281"/>
      <c r="D42" s="281"/>
      <c r="E42" s="281"/>
      <c r="F42" s="281"/>
      <c r="G42" s="281"/>
      <c r="H42" s="282"/>
      <c r="J42" s="79"/>
    </row>
    <row r="43" spans="1:10" s="135" customFormat="1" x14ac:dyDescent="0.2">
      <c r="A43" s="134"/>
      <c r="B43" s="134"/>
      <c r="C43" s="134"/>
      <c r="E43" s="134"/>
      <c r="G43" s="134"/>
      <c r="H43" s="134"/>
      <c r="J43" s="77"/>
    </row>
    <row r="44" spans="1:10" s="135" customFormat="1" x14ac:dyDescent="0.2">
      <c r="A44" s="134"/>
      <c r="B44" s="134"/>
      <c r="C44" s="134"/>
      <c r="E44" s="134"/>
      <c r="G44" s="134"/>
      <c r="H44" s="134"/>
      <c r="J44" s="77"/>
    </row>
    <row r="45" spans="1:10" s="135" customFormat="1" x14ac:dyDescent="0.2">
      <c r="A45" s="134"/>
      <c r="B45" s="134"/>
      <c r="C45" s="134"/>
      <c r="E45" s="134"/>
      <c r="G45" s="134"/>
      <c r="H45" s="134"/>
      <c r="J45" s="77"/>
    </row>
    <row r="46" spans="1:10" s="135" customFormat="1" x14ac:dyDescent="0.2">
      <c r="A46" s="134"/>
      <c r="B46" s="134"/>
      <c r="C46" s="134"/>
      <c r="E46" s="134"/>
      <c r="G46" s="134"/>
      <c r="H46" s="134"/>
      <c r="J46" s="77"/>
    </row>
    <row r="47" spans="1:10" s="135" customFormat="1" x14ac:dyDescent="0.2">
      <c r="A47" s="134"/>
      <c r="B47" s="134"/>
      <c r="C47" s="134"/>
      <c r="E47" s="134"/>
      <c r="G47" s="134"/>
      <c r="H47" s="134"/>
      <c r="J47" s="77"/>
    </row>
    <row r="48" spans="1:10" s="135" customFormat="1" x14ac:dyDescent="0.2">
      <c r="A48" s="134"/>
      <c r="B48" s="134"/>
      <c r="C48" s="134"/>
      <c r="E48" s="134"/>
      <c r="G48" s="134"/>
      <c r="H48" s="134"/>
      <c r="J48" s="77"/>
    </row>
    <row r="49" spans="1:10" s="135" customFormat="1" x14ac:dyDescent="0.2">
      <c r="A49" s="134"/>
      <c r="B49" s="134"/>
      <c r="C49" s="134"/>
      <c r="E49" s="134"/>
      <c r="G49" s="134"/>
      <c r="H49" s="134"/>
      <c r="J49" s="77"/>
    </row>
    <row r="50" spans="1:10" s="135" customFormat="1" x14ac:dyDescent="0.2">
      <c r="A50" s="134"/>
      <c r="B50" s="134"/>
      <c r="C50" s="134"/>
      <c r="E50" s="134"/>
      <c r="G50" s="134"/>
      <c r="H50" s="134"/>
      <c r="J50" s="77"/>
    </row>
    <row r="51" spans="1:10" s="135" customFormat="1" x14ac:dyDescent="0.2">
      <c r="A51" s="134"/>
      <c r="B51" s="134"/>
      <c r="C51" s="134"/>
      <c r="E51" s="134"/>
      <c r="G51" s="134"/>
      <c r="H51" s="134"/>
      <c r="J51" s="77"/>
    </row>
    <row r="52" spans="1:10" s="135" customFormat="1" x14ac:dyDescent="0.2">
      <c r="A52" s="134"/>
      <c r="B52" s="134"/>
      <c r="C52" s="134"/>
      <c r="E52" s="134"/>
      <c r="G52" s="134"/>
      <c r="H52" s="134"/>
      <c r="J52" s="77"/>
    </row>
    <row r="53" spans="1:10" s="135" customFormat="1" x14ac:dyDescent="0.2">
      <c r="A53" s="134"/>
      <c r="B53" s="134"/>
      <c r="C53" s="134"/>
      <c r="E53" s="134"/>
      <c r="G53" s="134"/>
      <c r="H53" s="134"/>
      <c r="J53" s="77"/>
    </row>
    <row r="54" spans="1:10" s="135" customFormat="1" x14ac:dyDescent="0.2">
      <c r="A54" s="134"/>
      <c r="B54" s="134"/>
      <c r="C54" s="134"/>
      <c r="E54" s="134"/>
      <c r="G54" s="134"/>
      <c r="H54" s="134"/>
      <c r="J54" s="77"/>
    </row>
    <row r="55" spans="1:10" s="135" customFormat="1" x14ac:dyDescent="0.2">
      <c r="A55" s="134"/>
      <c r="B55" s="134"/>
      <c r="C55" s="134"/>
      <c r="E55" s="134"/>
      <c r="G55" s="134"/>
      <c r="H55" s="134"/>
      <c r="J55" s="77"/>
    </row>
    <row r="56" spans="1:10" s="135" customFormat="1" x14ac:dyDescent="0.2">
      <c r="A56" s="134"/>
      <c r="B56" s="134"/>
      <c r="C56" s="134"/>
      <c r="E56" s="134"/>
      <c r="G56" s="134"/>
      <c r="H56" s="134"/>
      <c r="J56" s="77"/>
    </row>
    <row r="57" spans="1:10" s="135" customFormat="1" x14ac:dyDescent="0.2">
      <c r="A57" s="134"/>
      <c r="B57" s="134"/>
      <c r="C57" s="134"/>
      <c r="E57" s="134"/>
      <c r="G57" s="134"/>
      <c r="H57" s="134"/>
      <c r="J57" s="77"/>
    </row>
  </sheetData>
  <mergeCells count="28">
    <mergeCell ref="B38:H38"/>
    <mergeCell ref="B10:H10"/>
    <mergeCell ref="B15:H15"/>
    <mergeCell ref="B22:H22"/>
    <mergeCell ref="B24:H24"/>
    <mergeCell ref="B21:H21"/>
    <mergeCell ref="B11:H11"/>
    <mergeCell ref="B18:H18"/>
    <mergeCell ref="B36:H36"/>
    <mergeCell ref="B42:H42"/>
    <mergeCell ref="B27:H27"/>
    <mergeCell ref="B28:H28"/>
    <mergeCell ref="B26:H26"/>
    <mergeCell ref="B34:H34"/>
    <mergeCell ref="B29:H29"/>
    <mergeCell ref="B41:H41"/>
    <mergeCell ref="B37:H37"/>
    <mergeCell ref="B39:H39"/>
    <mergeCell ref="B35:H35"/>
    <mergeCell ref="B40:H40"/>
    <mergeCell ref="B23:H23"/>
    <mergeCell ref="B31:H31"/>
    <mergeCell ref="B12:H12"/>
    <mergeCell ref="B17:H17"/>
    <mergeCell ref="B20:H20"/>
    <mergeCell ref="B19:H19"/>
    <mergeCell ref="B14:H14"/>
    <mergeCell ref="B16:H16"/>
  </mergeCells>
  <phoneticPr fontId="17" type="noConversion"/>
  <pageMargins left="0.51181102362204722" right="0.23622047244094491" top="0.31496062992125984" bottom="0.35433070866141736" header="0.19685039370078741" footer="0.19685039370078741"/>
  <pageSetup paperSize="9" orientation="portrait" horizontalDpi="300" verticalDpi="360" r:id="rId1"/>
  <headerFooter alignWithMargins="0">
    <oddFooter>&amp;R&amp;8 splošna stran,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J11"/>
  <sheetViews>
    <sheetView showGridLines="0" zoomScale="115" workbookViewId="0"/>
  </sheetViews>
  <sheetFormatPr defaultRowHeight="15" x14ac:dyDescent="0.2"/>
  <cols>
    <col min="1" max="1" width="25" style="127" customWidth="1"/>
    <col min="2" max="2" width="4.140625" style="127" customWidth="1"/>
    <col min="3" max="3" width="7.85546875" style="127" customWidth="1"/>
    <col min="4" max="4" width="42.5703125" style="129" customWidth="1"/>
    <col min="5" max="5" width="9.7109375" style="127" customWidth="1"/>
    <col min="6" max="6" width="5.85546875" style="129" customWidth="1"/>
    <col min="7" max="7" width="12.7109375" style="127" customWidth="1"/>
    <col min="8" max="8" width="13.7109375" style="127" customWidth="1"/>
    <col min="9" max="9" width="4" style="129" customWidth="1"/>
    <col min="10" max="10" width="14.42578125" style="3" customWidth="1"/>
    <col min="11" max="16384" width="9.140625" style="129"/>
  </cols>
  <sheetData>
    <row r="1" spans="1:10" ht="12.75" x14ac:dyDescent="0.2">
      <c r="A1" s="136"/>
      <c r="B1" s="136"/>
      <c r="C1" s="136"/>
      <c r="E1" s="136"/>
      <c r="G1" s="136"/>
      <c r="H1" s="136"/>
      <c r="J1" s="129"/>
    </row>
    <row r="2" spans="1:10" ht="12.75" x14ac:dyDescent="0.2">
      <c r="A2" s="136"/>
      <c r="B2" s="136"/>
      <c r="C2" s="136"/>
      <c r="E2" s="136"/>
      <c r="G2" s="136"/>
      <c r="H2" s="136"/>
      <c r="J2" s="129"/>
    </row>
    <row r="3" spans="1:10" ht="12.75" x14ac:dyDescent="0.2">
      <c r="A3" s="136"/>
      <c r="B3" s="136"/>
      <c r="C3" s="136"/>
      <c r="E3" s="136"/>
      <c r="G3" s="136"/>
      <c r="H3" s="136"/>
      <c r="J3" s="129"/>
    </row>
    <row r="4" spans="1:10" ht="20.25" x14ac:dyDescent="0.3">
      <c r="D4" s="66" t="s">
        <v>122</v>
      </c>
      <c r="E4" s="67"/>
      <c r="F4" s="66"/>
      <c r="G4" s="67"/>
      <c r="H4" s="67"/>
    </row>
    <row r="5" spans="1:10" ht="15.75" x14ac:dyDescent="0.25">
      <c r="D5" s="68"/>
    </row>
    <row r="6" spans="1:10" ht="15.75" x14ac:dyDescent="0.25">
      <c r="C6" s="109">
        <v>1</v>
      </c>
      <c r="D6" s="68" t="str">
        <f>+'Skupna dela'!D4</f>
        <v xml:space="preserve">SKUPNA DELA </v>
      </c>
      <c r="H6" s="69">
        <f>+'Skupna dela'!H64</f>
        <v>0</v>
      </c>
    </row>
    <row r="7" spans="1:10" ht="15.75" x14ac:dyDescent="0.25">
      <c r="C7" s="109">
        <v>2</v>
      </c>
      <c r="D7" s="68" t="str">
        <f>+'Krak D'!D4</f>
        <v>MEŠANA KANALIZACIJA - krak D (L=101,50m)</v>
      </c>
      <c r="E7" s="68"/>
      <c r="F7" s="68"/>
      <c r="H7" s="69">
        <f>+'Krak D'!H139</f>
        <v>0</v>
      </c>
    </row>
    <row r="8" spans="1:10" ht="18" x14ac:dyDescent="0.25">
      <c r="D8" s="70"/>
      <c r="E8" s="132"/>
      <c r="F8" s="133"/>
      <c r="G8" s="137" t="s">
        <v>36</v>
      </c>
      <c r="H8" s="71">
        <f>SUM(H6:H7)</f>
        <v>0</v>
      </c>
      <c r="J8" s="138"/>
    </row>
    <row r="9" spans="1:10" ht="18" x14ac:dyDescent="0.25">
      <c r="H9" s="72"/>
    </row>
    <row r="10" spans="1:10" x14ac:dyDescent="0.2">
      <c r="D10" s="73" t="s">
        <v>151</v>
      </c>
      <c r="E10" s="130"/>
      <c r="F10" s="131"/>
      <c r="G10" s="130"/>
      <c r="H10" s="74">
        <f>+H8*0.22</f>
        <v>0</v>
      </c>
    </row>
    <row r="11" spans="1:10" ht="18" x14ac:dyDescent="0.25">
      <c r="D11" s="75" t="s">
        <v>119</v>
      </c>
      <c r="H11" s="76">
        <f>+H10+H8</f>
        <v>0</v>
      </c>
    </row>
  </sheetData>
  <phoneticPr fontId="17" type="noConversion"/>
  <pageMargins left="0.47244094488189003" right="0.16141732283464599" top="0.31496062992126" bottom="0.547244094488189" header="0.196850393700787" footer="0.39763779527559101"/>
  <pageSetup paperSize="9" orientation="portrait" horizontalDpi="300" verticalDpi="360" r:id="rId1"/>
  <headerFooter alignWithMargins="0">
    <oddFooter>&amp;R&amp;8&amp;A 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5"/>
  <sheetViews>
    <sheetView showGridLines="0" tabSelected="1" view="pageBreakPreview" topLeftCell="A44" zoomScale="60" zoomScaleNormal="115" workbookViewId="0">
      <selection activeCell="G8" sqref="G8"/>
    </sheetView>
  </sheetViews>
  <sheetFormatPr defaultRowHeight="15" x14ac:dyDescent="0.2"/>
  <cols>
    <col min="1" max="1" width="25" style="2" customWidth="1"/>
    <col min="2" max="2" width="4.140625" style="127" customWidth="1"/>
    <col min="3" max="3" width="8.7109375" style="134" customWidth="1"/>
    <col min="4" max="4" width="42.5703125" style="148" customWidth="1"/>
    <col min="5" max="5" width="9" style="134" customWidth="1"/>
    <col min="6" max="6" width="5.85546875" style="148" customWidth="1"/>
    <col min="7" max="7" width="13.140625" style="134" customWidth="1"/>
    <col min="8" max="8" width="13.42578125" style="134" customWidth="1"/>
    <col min="9" max="9" width="4" style="129" customWidth="1"/>
    <col min="10" max="10" width="14.42578125" style="3" customWidth="1"/>
    <col min="11" max="16384" width="9.140625" style="23"/>
  </cols>
  <sheetData>
    <row r="2" spans="1:12" x14ac:dyDescent="0.2">
      <c r="A2" s="81"/>
      <c r="B2" s="89"/>
      <c r="C2" s="90"/>
      <c r="D2" s="91"/>
      <c r="E2" s="92"/>
      <c r="F2" s="93"/>
      <c r="G2" s="93"/>
      <c r="H2" s="35"/>
      <c r="I2" s="127"/>
      <c r="J2" s="8"/>
    </row>
    <row r="3" spans="1:12" ht="15.75" thickBot="1" x14ac:dyDescent="0.25">
      <c r="A3" s="81"/>
      <c r="B3" s="9" t="s">
        <v>112</v>
      </c>
      <c r="C3" s="10"/>
      <c r="D3" s="11" t="s">
        <v>113</v>
      </c>
      <c r="E3" s="12" t="s">
        <v>114</v>
      </c>
      <c r="F3" s="13" t="s">
        <v>115</v>
      </c>
      <c r="G3" s="13" t="s">
        <v>116</v>
      </c>
      <c r="H3" s="13" t="s">
        <v>117</v>
      </c>
      <c r="I3" s="127"/>
      <c r="J3" s="8"/>
    </row>
    <row r="4" spans="1:12" ht="17.25" thickTop="1" x14ac:dyDescent="0.25">
      <c r="B4" s="139" t="s">
        <v>155</v>
      </c>
      <c r="C4" s="24"/>
      <c r="D4" s="140" t="s">
        <v>123</v>
      </c>
      <c r="E4" s="28"/>
      <c r="F4" s="39"/>
      <c r="G4" s="59"/>
      <c r="H4" s="59"/>
      <c r="I4" s="135"/>
      <c r="J4" s="79"/>
    </row>
    <row r="5" spans="1:12" ht="15.75" x14ac:dyDescent="0.25">
      <c r="B5" s="141"/>
      <c r="C5" s="24"/>
      <c r="D5" s="55"/>
      <c r="E5" s="28"/>
      <c r="F5" s="39"/>
      <c r="G5" s="59"/>
      <c r="H5" s="59"/>
      <c r="I5" s="135"/>
      <c r="J5" s="79"/>
    </row>
    <row r="6" spans="1:12" ht="15.75" x14ac:dyDescent="0.25">
      <c r="A6" s="80"/>
      <c r="B6" s="142" t="s">
        <v>155</v>
      </c>
      <c r="C6" s="27" t="s">
        <v>152</v>
      </c>
      <c r="D6" s="55" t="s">
        <v>153</v>
      </c>
      <c r="E6" s="28"/>
      <c r="F6" s="39"/>
      <c r="G6" s="59"/>
      <c r="H6" s="59"/>
      <c r="I6" s="135"/>
      <c r="J6" s="79"/>
      <c r="L6" s="94"/>
    </row>
    <row r="7" spans="1:12" s="49" customFormat="1" ht="99.75" x14ac:dyDescent="0.25">
      <c r="A7" s="80"/>
      <c r="B7" s="142" t="s">
        <v>155</v>
      </c>
      <c r="C7" s="116">
        <v>1</v>
      </c>
      <c r="D7" s="52" t="s">
        <v>175</v>
      </c>
      <c r="E7" s="28"/>
      <c r="F7" s="39"/>
      <c r="G7" s="59"/>
      <c r="H7" s="59"/>
      <c r="I7" s="135"/>
      <c r="J7" s="79"/>
      <c r="L7" s="228"/>
    </row>
    <row r="8" spans="1:12" s="49" customFormat="1" ht="15.75" x14ac:dyDescent="0.25">
      <c r="A8" s="80"/>
      <c r="B8" s="142"/>
      <c r="C8" s="27"/>
      <c r="D8" s="143" t="s">
        <v>154</v>
      </c>
      <c r="E8" s="28">
        <v>0</v>
      </c>
      <c r="F8" s="39"/>
      <c r="G8" s="59"/>
      <c r="H8" s="59">
        <f>+G8*E8</f>
        <v>0</v>
      </c>
      <c r="I8" s="135"/>
      <c r="J8" s="79"/>
      <c r="L8" s="228"/>
    </row>
    <row r="9" spans="1:12" s="49" customFormat="1" ht="15.75" x14ac:dyDescent="0.25">
      <c r="A9" s="80"/>
      <c r="B9" s="142"/>
      <c r="C9" s="27"/>
      <c r="D9" s="55"/>
      <c r="E9" s="28"/>
      <c r="F9" s="39"/>
      <c r="G9" s="59"/>
      <c r="H9" s="59"/>
      <c r="I9" s="135"/>
      <c r="J9" s="79"/>
      <c r="L9" s="228"/>
    </row>
    <row r="10" spans="1:12" s="49" customFormat="1" ht="130.5" customHeight="1" x14ac:dyDescent="0.25">
      <c r="A10" s="80"/>
      <c r="B10" s="142" t="s">
        <v>155</v>
      </c>
      <c r="C10" s="117">
        <f>1+C7</f>
        <v>2</v>
      </c>
      <c r="D10" s="52" t="s">
        <v>69</v>
      </c>
      <c r="E10" s="38">
        <v>1</v>
      </c>
      <c r="F10" s="39" t="s">
        <v>68</v>
      </c>
      <c r="G10" s="59"/>
      <c r="H10" s="30">
        <f>+G10*E10</f>
        <v>0</v>
      </c>
      <c r="I10" s="135"/>
      <c r="J10" s="79"/>
      <c r="L10" s="228"/>
    </row>
    <row r="11" spans="1:12" s="49" customFormat="1" ht="15.75" x14ac:dyDescent="0.25">
      <c r="A11" s="80"/>
      <c r="B11" s="142"/>
      <c r="C11" s="27"/>
      <c r="D11" s="55"/>
      <c r="E11" s="28"/>
      <c r="F11" s="39"/>
      <c r="G11" s="59"/>
      <c r="H11" s="59"/>
      <c r="I11" s="135"/>
      <c r="J11" s="79"/>
      <c r="L11" s="228"/>
    </row>
    <row r="12" spans="1:12" s="49" customFormat="1" ht="85.5" x14ac:dyDescent="0.25">
      <c r="A12" s="80"/>
      <c r="B12" s="142" t="s">
        <v>155</v>
      </c>
      <c r="C12" s="117">
        <f>1+C10</f>
        <v>3</v>
      </c>
      <c r="D12" s="52" t="s">
        <v>44</v>
      </c>
      <c r="E12" s="28"/>
      <c r="F12" s="33"/>
      <c r="G12" s="59"/>
      <c r="H12" s="30"/>
      <c r="I12" s="135"/>
      <c r="J12" s="79"/>
      <c r="L12" s="228"/>
    </row>
    <row r="13" spans="1:12" s="49" customFormat="1" ht="42.75" x14ac:dyDescent="0.25">
      <c r="A13" s="80"/>
      <c r="B13" s="142"/>
      <c r="C13" s="27"/>
      <c r="D13" s="52" t="s">
        <v>2</v>
      </c>
      <c r="E13" s="28"/>
      <c r="F13" s="33"/>
      <c r="G13" s="59"/>
      <c r="H13" s="30"/>
      <c r="I13" s="135"/>
      <c r="J13" s="79"/>
      <c r="L13" s="228"/>
    </row>
    <row r="14" spans="1:12" s="49" customFormat="1" ht="57" x14ac:dyDescent="0.25">
      <c r="A14" s="80"/>
      <c r="B14" s="142"/>
      <c r="C14" s="27"/>
      <c r="D14" s="52" t="s">
        <v>3</v>
      </c>
      <c r="E14" s="28"/>
      <c r="F14" s="33"/>
      <c r="G14" s="59"/>
      <c r="H14" s="30"/>
      <c r="I14" s="135"/>
      <c r="J14" s="79"/>
      <c r="L14" s="228"/>
    </row>
    <row r="15" spans="1:12" s="49" customFormat="1" ht="57" x14ac:dyDescent="0.25">
      <c r="A15" s="80"/>
      <c r="B15" s="142"/>
      <c r="C15" s="27"/>
      <c r="D15" s="52" t="s">
        <v>4</v>
      </c>
      <c r="E15" s="38">
        <v>1</v>
      </c>
      <c r="F15" s="39" t="s">
        <v>68</v>
      </c>
      <c r="G15" s="59"/>
      <c r="H15" s="30">
        <f>+G15*E15</f>
        <v>0</v>
      </c>
      <c r="I15" s="135"/>
      <c r="J15" s="79"/>
      <c r="L15" s="228"/>
    </row>
    <row r="16" spans="1:12" s="49" customFormat="1" ht="15.75" x14ac:dyDescent="0.25">
      <c r="A16" s="80"/>
      <c r="B16" s="142"/>
      <c r="C16" s="27"/>
      <c r="D16" s="52"/>
      <c r="E16" s="28"/>
      <c r="F16" s="39"/>
      <c r="G16" s="59"/>
      <c r="H16" s="59"/>
      <c r="I16" s="135"/>
      <c r="J16" s="79"/>
      <c r="L16" s="228"/>
    </row>
    <row r="17" spans="1:10" s="49" customFormat="1" ht="57" x14ac:dyDescent="0.25">
      <c r="A17" s="229"/>
      <c r="B17" s="142" t="s">
        <v>155</v>
      </c>
      <c r="C17" s="95">
        <f>1+C12</f>
        <v>4</v>
      </c>
      <c r="D17" s="187" t="s">
        <v>70</v>
      </c>
      <c r="E17" s="28"/>
      <c r="F17" s="39"/>
      <c r="G17" s="59"/>
      <c r="H17" s="59"/>
      <c r="I17" s="135"/>
      <c r="J17" s="79"/>
    </row>
    <row r="18" spans="1:10" s="49" customFormat="1" ht="15.75" x14ac:dyDescent="0.25">
      <c r="A18" s="229"/>
      <c r="B18" s="142"/>
      <c r="C18" s="95"/>
      <c r="D18" s="187" t="s">
        <v>71</v>
      </c>
      <c r="E18" s="28">
        <v>1</v>
      </c>
      <c r="F18" s="39" t="s">
        <v>125</v>
      </c>
      <c r="G18" s="59"/>
      <c r="H18" s="59">
        <f>+G18*E18</f>
        <v>0</v>
      </c>
      <c r="I18" s="135"/>
      <c r="J18" s="79"/>
    </row>
    <row r="19" spans="1:10" s="49" customFormat="1" ht="15.75" x14ac:dyDescent="0.25">
      <c r="A19" s="229"/>
      <c r="B19" s="142"/>
      <c r="C19" s="95"/>
      <c r="D19" s="187" t="s">
        <v>74</v>
      </c>
      <c r="E19" s="28">
        <v>1</v>
      </c>
      <c r="F19" s="39" t="s">
        <v>125</v>
      </c>
      <c r="G19" s="59"/>
      <c r="H19" s="59">
        <f>+G19*E19</f>
        <v>0</v>
      </c>
      <c r="I19" s="135"/>
      <c r="J19" s="79"/>
    </row>
    <row r="20" spans="1:10" s="49" customFormat="1" ht="15.75" x14ac:dyDescent="0.25">
      <c r="A20" s="229"/>
      <c r="B20" s="142"/>
      <c r="C20" s="95"/>
      <c r="D20" s="187" t="s">
        <v>72</v>
      </c>
      <c r="E20" s="28">
        <v>1</v>
      </c>
      <c r="F20" s="39" t="s">
        <v>125</v>
      </c>
      <c r="G20" s="59"/>
      <c r="H20" s="59">
        <f>+G20*E20</f>
        <v>0</v>
      </c>
      <c r="I20" s="135"/>
      <c r="J20" s="79"/>
    </row>
    <row r="21" spans="1:10" s="49" customFormat="1" ht="15.75" x14ac:dyDescent="0.25">
      <c r="A21" s="229"/>
      <c r="B21" s="142"/>
      <c r="C21" s="95"/>
      <c r="D21" s="187" t="s">
        <v>73</v>
      </c>
      <c r="E21" s="28">
        <v>0</v>
      </c>
      <c r="F21" s="39" t="s">
        <v>125</v>
      </c>
      <c r="G21" s="59"/>
      <c r="H21" s="59">
        <f>+G21*E21</f>
        <v>0</v>
      </c>
      <c r="I21" s="135"/>
      <c r="J21" s="79"/>
    </row>
    <row r="22" spans="1:10" s="49" customFormat="1" ht="15.75" x14ac:dyDescent="0.25">
      <c r="A22" s="229"/>
      <c r="B22" s="14"/>
      <c r="C22" s="26"/>
      <c r="D22" s="143"/>
      <c r="E22" s="28"/>
      <c r="F22" s="39"/>
      <c r="G22" s="59"/>
      <c r="H22" s="59"/>
      <c r="I22" s="135"/>
      <c r="J22" s="79"/>
    </row>
    <row r="23" spans="1:10" s="49" customFormat="1" ht="90" customHeight="1" x14ac:dyDescent="0.25">
      <c r="A23" s="229"/>
      <c r="B23" s="235" t="s">
        <v>155</v>
      </c>
      <c r="C23" s="251">
        <f>1+C17</f>
        <v>5</v>
      </c>
      <c r="D23" s="90" t="s">
        <v>23</v>
      </c>
      <c r="E23" s="232">
        <v>10</v>
      </c>
      <c r="F23" s="233" t="s">
        <v>132</v>
      </c>
      <c r="G23" s="35"/>
      <c r="H23" s="35">
        <f>+G23*E23</f>
        <v>0</v>
      </c>
      <c r="I23" s="131"/>
      <c r="J23" s="234"/>
    </row>
    <row r="24" spans="1:10" s="49" customFormat="1" ht="15.75" x14ac:dyDescent="0.25">
      <c r="A24" s="229"/>
      <c r="B24" s="142"/>
      <c r="C24" s="95"/>
      <c r="D24" s="52"/>
      <c r="E24" s="28"/>
      <c r="F24" s="29"/>
      <c r="G24" s="30"/>
      <c r="H24" s="30"/>
      <c r="I24" s="135"/>
      <c r="J24" s="79"/>
    </row>
    <row r="25" spans="1:10" s="49" customFormat="1" ht="85.5" x14ac:dyDescent="0.25">
      <c r="A25" s="229"/>
      <c r="B25" s="142" t="s">
        <v>155</v>
      </c>
      <c r="C25" s="95">
        <f>1+C23</f>
        <v>6</v>
      </c>
      <c r="D25" s="187" t="s">
        <v>24</v>
      </c>
      <c r="E25" s="28">
        <v>6</v>
      </c>
      <c r="F25" s="29" t="s">
        <v>134</v>
      </c>
      <c r="G25" s="30"/>
      <c r="H25" s="30">
        <f>+G25*E25</f>
        <v>0</v>
      </c>
      <c r="I25" s="135"/>
      <c r="J25" s="79"/>
    </row>
    <row r="26" spans="1:10" s="49" customFormat="1" ht="15.75" x14ac:dyDescent="0.25">
      <c r="A26" s="229"/>
      <c r="B26" s="14"/>
      <c r="C26" s="26"/>
      <c r="D26" s="160"/>
      <c r="E26" s="96"/>
      <c r="F26" s="97"/>
      <c r="G26" s="98"/>
      <c r="H26" s="98"/>
      <c r="I26" s="135"/>
      <c r="J26" s="79"/>
    </row>
    <row r="27" spans="1:10" s="49" customFormat="1" ht="132" customHeight="1" x14ac:dyDescent="0.25">
      <c r="A27" s="229"/>
      <c r="B27" s="142" t="s">
        <v>155</v>
      </c>
      <c r="C27" s="95">
        <f>1+C25</f>
        <v>7</v>
      </c>
      <c r="D27" s="52" t="s">
        <v>25</v>
      </c>
      <c r="E27" s="28">
        <v>5</v>
      </c>
      <c r="F27" s="29" t="s">
        <v>135</v>
      </c>
      <c r="G27" s="30"/>
      <c r="H27" s="30">
        <f>+G27*E27</f>
        <v>0</v>
      </c>
      <c r="I27" s="135"/>
      <c r="J27" s="79"/>
    </row>
    <row r="28" spans="1:10" s="49" customFormat="1" ht="15.75" x14ac:dyDescent="0.25">
      <c r="A28" s="229"/>
      <c r="B28" s="14"/>
      <c r="C28" s="26"/>
      <c r="D28" s="53"/>
      <c r="E28" s="96"/>
      <c r="F28" s="97"/>
      <c r="G28" s="98"/>
      <c r="H28" s="98"/>
      <c r="I28" s="135"/>
      <c r="J28" s="79"/>
    </row>
    <row r="29" spans="1:10" s="49" customFormat="1" ht="246.75" customHeight="1" x14ac:dyDescent="0.25">
      <c r="A29" s="229"/>
      <c r="B29" s="142" t="s">
        <v>155</v>
      </c>
      <c r="C29" s="95">
        <f>1+C27</f>
        <v>8</v>
      </c>
      <c r="D29" s="187" t="s">
        <v>75</v>
      </c>
      <c r="E29" s="28">
        <v>1</v>
      </c>
      <c r="F29" s="29" t="s">
        <v>125</v>
      </c>
      <c r="G29" s="30"/>
      <c r="H29" s="30">
        <f>+G29*E29</f>
        <v>0</v>
      </c>
      <c r="J29" s="79"/>
    </row>
    <row r="30" spans="1:10" s="49" customFormat="1" ht="15.75" x14ac:dyDescent="0.25">
      <c r="A30" s="229"/>
      <c r="B30" s="142"/>
      <c r="C30" s="95"/>
      <c r="D30" s="52"/>
      <c r="E30" s="28"/>
      <c r="F30" s="33"/>
      <c r="G30" s="30"/>
      <c r="H30" s="30"/>
      <c r="J30" s="79"/>
    </row>
    <row r="31" spans="1:10" s="49" customFormat="1" ht="85.5" x14ac:dyDescent="0.25">
      <c r="A31" s="229"/>
      <c r="B31" s="142" t="s">
        <v>155</v>
      </c>
      <c r="C31" s="95">
        <f>1+C29</f>
        <v>9</v>
      </c>
      <c r="D31" s="52" t="s">
        <v>162</v>
      </c>
      <c r="E31" s="28">
        <v>1</v>
      </c>
      <c r="F31" s="33" t="s">
        <v>133</v>
      </c>
      <c r="G31" s="30"/>
      <c r="H31" s="30">
        <f>+G31*E31</f>
        <v>0</v>
      </c>
      <c r="J31" s="79"/>
    </row>
    <row r="32" spans="1:10" s="49" customFormat="1" ht="15.75" x14ac:dyDescent="0.25">
      <c r="A32" s="229"/>
      <c r="B32" s="142"/>
      <c r="C32" s="64"/>
      <c r="D32" s="52"/>
      <c r="E32" s="28"/>
      <c r="F32" s="33"/>
      <c r="G32" s="30"/>
      <c r="H32" s="30"/>
      <c r="J32" s="79"/>
    </row>
    <row r="33" spans="1:10" s="49" customFormat="1" ht="90.75" customHeight="1" x14ac:dyDescent="0.25">
      <c r="A33" s="229"/>
      <c r="B33" s="142" t="s">
        <v>155</v>
      </c>
      <c r="C33" s="64">
        <f>1+C31</f>
        <v>10</v>
      </c>
      <c r="D33" s="52" t="s">
        <v>163</v>
      </c>
      <c r="E33" s="28">
        <v>1</v>
      </c>
      <c r="F33" s="33" t="s">
        <v>133</v>
      </c>
      <c r="G33" s="30"/>
      <c r="H33" s="30">
        <f>+G33*E33</f>
        <v>0</v>
      </c>
      <c r="J33" s="79"/>
    </row>
    <row r="34" spans="1:10" s="49" customFormat="1" ht="15.75" x14ac:dyDescent="0.25">
      <c r="A34" s="229"/>
      <c r="B34" s="142"/>
      <c r="C34" s="99"/>
      <c r="D34" s="52"/>
      <c r="E34" s="28"/>
      <c r="F34" s="33"/>
      <c r="G34" s="30"/>
      <c r="H34" s="30"/>
      <c r="J34" s="79"/>
    </row>
    <row r="35" spans="1:10" s="49" customFormat="1" ht="71.25" x14ac:dyDescent="0.25">
      <c r="A35" s="229"/>
      <c r="B35" s="235" t="s">
        <v>155</v>
      </c>
      <c r="C35" s="252">
        <f>1+C33</f>
        <v>11</v>
      </c>
      <c r="D35" s="90" t="s">
        <v>76</v>
      </c>
      <c r="E35" s="232">
        <v>1</v>
      </c>
      <c r="F35" s="253" t="s">
        <v>133</v>
      </c>
      <c r="G35" s="35"/>
      <c r="H35" s="35">
        <f>+G35*E35</f>
        <v>0</v>
      </c>
      <c r="I35" s="254"/>
      <c r="J35" s="234"/>
    </row>
    <row r="36" spans="1:10" s="49" customFormat="1" ht="15.75" x14ac:dyDescent="0.25">
      <c r="A36" s="229"/>
      <c r="B36" s="142"/>
      <c r="C36" s="64"/>
      <c r="D36" s="161"/>
      <c r="E36" s="28"/>
      <c r="F36" s="33"/>
      <c r="G36" s="30"/>
      <c r="H36" s="30"/>
      <c r="J36" s="79"/>
    </row>
    <row r="37" spans="1:10" s="49" customFormat="1" ht="114" x14ac:dyDescent="0.25">
      <c r="A37" s="229"/>
      <c r="B37" s="142" t="s">
        <v>155</v>
      </c>
      <c r="C37" s="64">
        <f>1+C35</f>
        <v>12</v>
      </c>
      <c r="D37" s="52" t="s">
        <v>0</v>
      </c>
      <c r="E37" s="28">
        <v>1</v>
      </c>
      <c r="F37" s="33" t="s">
        <v>133</v>
      </c>
      <c r="G37" s="30"/>
      <c r="H37" s="30">
        <f>+G37*E37</f>
        <v>0</v>
      </c>
      <c r="J37" s="79"/>
    </row>
    <row r="38" spans="1:10" s="49" customFormat="1" ht="15.75" x14ac:dyDescent="0.25">
      <c r="A38" s="229"/>
      <c r="B38" s="142"/>
      <c r="C38" s="64"/>
      <c r="D38" s="161"/>
      <c r="E38" s="28"/>
      <c r="F38" s="33"/>
      <c r="G38" s="30"/>
      <c r="H38" s="30"/>
      <c r="J38" s="79"/>
    </row>
    <row r="39" spans="1:10" s="49" customFormat="1" ht="15.75" x14ac:dyDescent="0.25">
      <c r="A39" s="81"/>
      <c r="B39" s="142" t="s">
        <v>155</v>
      </c>
      <c r="C39" s="27" t="s">
        <v>96</v>
      </c>
      <c r="D39" s="55" t="s">
        <v>100</v>
      </c>
      <c r="E39" s="28"/>
      <c r="F39" s="39"/>
      <c r="G39" s="59"/>
      <c r="H39" s="59"/>
      <c r="I39" s="135"/>
      <c r="J39" s="79"/>
    </row>
    <row r="40" spans="1:10" s="49" customFormat="1" ht="71.25" x14ac:dyDescent="0.25">
      <c r="A40" s="81"/>
      <c r="B40" s="142" t="s">
        <v>155</v>
      </c>
      <c r="C40" s="34">
        <v>1</v>
      </c>
      <c r="D40" s="52" t="s">
        <v>26</v>
      </c>
      <c r="E40" s="28">
        <v>35</v>
      </c>
      <c r="F40" s="29" t="s">
        <v>135</v>
      </c>
      <c r="G40" s="30"/>
      <c r="H40" s="30">
        <f>+G40*E40</f>
        <v>0</v>
      </c>
      <c r="I40" s="135"/>
      <c r="J40" s="79"/>
    </row>
    <row r="41" spans="1:10" s="49" customFormat="1" ht="15.75" x14ac:dyDescent="0.25">
      <c r="A41" s="81"/>
      <c r="B41" s="142"/>
      <c r="C41" s="34"/>
      <c r="D41" s="52"/>
      <c r="E41" s="28"/>
      <c r="F41" s="29"/>
      <c r="G41" s="30"/>
      <c r="H41" s="30"/>
      <c r="I41" s="135"/>
      <c r="J41" s="79"/>
    </row>
    <row r="42" spans="1:10" s="49" customFormat="1" ht="28.5" x14ac:dyDescent="0.25">
      <c r="A42" s="81"/>
      <c r="B42" s="142" t="s">
        <v>155</v>
      </c>
      <c r="C42" s="34">
        <v>2</v>
      </c>
      <c r="D42" s="52" t="s">
        <v>97</v>
      </c>
      <c r="E42" s="28">
        <v>175</v>
      </c>
      <c r="F42" s="29" t="s">
        <v>138</v>
      </c>
      <c r="G42" s="30"/>
      <c r="H42" s="30">
        <f>+G42*E42</f>
        <v>0</v>
      </c>
      <c r="I42" s="135"/>
      <c r="J42" s="79"/>
    </row>
    <row r="43" spans="1:10" s="49" customFormat="1" ht="15.75" x14ac:dyDescent="0.25">
      <c r="A43" s="81"/>
      <c r="B43" s="142"/>
      <c r="C43" s="34"/>
      <c r="D43" s="144"/>
      <c r="E43" s="28"/>
      <c r="F43" s="29"/>
      <c r="G43" s="30"/>
      <c r="H43" s="30"/>
      <c r="I43" s="135"/>
      <c r="J43" s="79"/>
    </row>
    <row r="44" spans="1:10" s="49" customFormat="1" ht="71.25" customHeight="1" x14ac:dyDescent="0.25">
      <c r="A44" s="81"/>
      <c r="B44" s="142" t="s">
        <v>155</v>
      </c>
      <c r="C44" s="34">
        <v>3</v>
      </c>
      <c r="D44" s="187" t="s">
        <v>77</v>
      </c>
      <c r="E44" s="28">
        <v>35</v>
      </c>
      <c r="F44" s="29" t="s">
        <v>135</v>
      </c>
      <c r="G44" s="30"/>
      <c r="H44" s="30">
        <f>+G44*E44</f>
        <v>0</v>
      </c>
      <c r="I44" s="135"/>
      <c r="J44" s="79"/>
    </row>
    <row r="45" spans="1:10" s="49" customFormat="1" ht="15.75" x14ac:dyDescent="0.25">
      <c r="A45" s="81"/>
      <c r="B45" s="142"/>
      <c r="C45" s="34"/>
      <c r="D45" s="52"/>
      <c r="E45" s="28"/>
      <c r="F45" s="29"/>
      <c r="G45" s="30"/>
      <c r="H45" s="30"/>
      <c r="I45" s="135"/>
      <c r="J45" s="79"/>
    </row>
    <row r="46" spans="1:10" s="49" customFormat="1" ht="15.75" x14ac:dyDescent="0.25">
      <c r="A46" s="87"/>
      <c r="B46" s="142" t="s">
        <v>155</v>
      </c>
      <c r="C46" s="24" t="s">
        <v>145</v>
      </c>
      <c r="D46" s="100" t="s">
        <v>98</v>
      </c>
      <c r="E46" s="28"/>
      <c r="F46" s="39"/>
      <c r="G46" s="59"/>
      <c r="H46" s="59"/>
      <c r="I46" s="135"/>
      <c r="J46" s="79"/>
    </row>
    <row r="47" spans="1:10" s="49" customFormat="1" ht="42.75" x14ac:dyDescent="0.25">
      <c r="A47" s="87"/>
      <c r="B47" s="142" t="s">
        <v>155</v>
      </c>
      <c r="C47" s="56">
        <v>1</v>
      </c>
      <c r="D47" s="52" t="s">
        <v>126</v>
      </c>
      <c r="E47" s="28">
        <v>10</v>
      </c>
      <c r="F47" s="29" t="s">
        <v>148</v>
      </c>
      <c r="G47" s="30"/>
      <c r="H47" s="30">
        <f>+G47*E47</f>
        <v>0</v>
      </c>
      <c r="I47" s="135"/>
      <c r="J47" s="79"/>
    </row>
    <row r="48" spans="1:10" s="49" customFormat="1" ht="15.75" x14ac:dyDescent="0.25">
      <c r="A48" s="87"/>
      <c r="B48" s="142"/>
      <c r="C48" s="56"/>
      <c r="D48" s="161"/>
      <c r="E48" s="38"/>
      <c r="F48" s="39"/>
      <c r="G48" s="30"/>
      <c r="H48" s="30"/>
      <c r="I48" s="135"/>
      <c r="J48" s="79"/>
    </row>
    <row r="49" spans="1:10" s="49" customFormat="1" ht="57" x14ac:dyDescent="0.25">
      <c r="A49" s="87"/>
      <c r="B49" s="142" t="s">
        <v>155</v>
      </c>
      <c r="C49" s="56">
        <f>1+C47</f>
        <v>2</v>
      </c>
      <c r="D49" s="187" t="s">
        <v>78</v>
      </c>
      <c r="E49" s="28">
        <v>1</v>
      </c>
      <c r="F49" s="29" t="s">
        <v>125</v>
      </c>
      <c r="G49" s="59"/>
      <c r="H49" s="59">
        <f>+G49*E49</f>
        <v>0</v>
      </c>
      <c r="I49" s="135"/>
      <c r="J49" s="79"/>
    </row>
    <row r="50" spans="1:10" s="49" customFormat="1" ht="15.75" x14ac:dyDescent="0.25">
      <c r="A50" s="87"/>
      <c r="B50" s="14"/>
      <c r="C50" s="26"/>
      <c r="D50" s="187"/>
      <c r="E50" s="38"/>
      <c r="F50" s="39"/>
      <c r="G50" s="59"/>
      <c r="H50" s="59"/>
      <c r="I50" s="135"/>
      <c r="J50" s="79"/>
    </row>
    <row r="51" spans="1:10" s="49" customFormat="1" ht="57" x14ac:dyDescent="0.25">
      <c r="A51" s="87"/>
      <c r="B51" s="142" t="s">
        <v>155</v>
      </c>
      <c r="C51" s="56">
        <f>1+C49</f>
        <v>3</v>
      </c>
      <c r="D51" s="187" t="s">
        <v>79</v>
      </c>
      <c r="E51" s="28">
        <v>1</v>
      </c>
      <c r="F51" s="29" t="s">
        <v>134</v>
      </c>
      <c r="G51" s="30"/>
      <c r="H51" s="30">
        <f>+G51*E51</f>
        <v>0</v>
      </c>
      <c r="I51" s="135"/>
      <c r="J51" s="79"/>
    </row>
    <row r="52" spans="1:10" s="49" customFormat="1" ht="15.75" x14ac:dyDescent="0.25">
      <c r="A52" s="87"/>
      <c r="B52" s="14"/>
      <c r="C52" s="26"/>
      <c r="D52" s="52"/>
      <c r="E52" s="38"/>
      <c r="F52" s="39"/>
      <c r="G52" s="59"/>
      <c r="H52" s="59"/>
      <c r="I52" s="135"/>
      <c r="J52" s="79"/>
    </row>
    <row r="53" spans="1:10" s="49" customFormat="1" ht="78" customHeight="1" x14ac:dyDescent="0.25">
      <c r="A53" s="87"/>
      <c r="B53" s="142" t="s">
        <v>155</v>
      </c>
      <c r="C53" s="56">
        <f>1+C51</f>
        <v>4</v>
      </c>
      <c r="D53" s="52" t="s">
        <v>144</v>
      </c>
      <c r="E53" s="42">
        <v>1</v>
      </c>
      <c r="F53" s="33" t="s">
        <v>133</v>
      </c>
      <c r="G53" s="30"/>
      <c r="H53" s="30">
        <f>+G53*E53</f>
        <v>0</v>
      </c>
      <c r="I53" s="135"/>
      <c r="J53" s="79"/>
    </row>
    <row r="54" spans="1:10" s="49" customFormat="1" ht="15.75" x14ac:dyDescent="0.25">
      <c r="A54" s="87"/>
      <c r="B54" s="14"/>
      <c r="C54" s="26"/>
      <c r="D54" s="145"/>
      <c r="E54" s="28"/>
      <c r="F54" s="39"/>
      <c r="G54" s="59"/>
      <c r="H54" s="59"/>
      <c r="I54" s="135"/>
      <c r="J54" s="79"/>
    </row>
    <row r="55" spans="1:10" s="49" customFormat="1" ht="23.25" x14ac:dyDescent="0.25">
      <c r="A55" s="87"/>
      <c r="B55" s="142" t="s">
        <v>155</v>
      </c>
      <c r="C55" s="63" t="s">
        <v>147</v>
      </c>
      <c r="D55" s="146">
        <v>10</v>
      </c>
      <c r="E55" s="28">
        <v>1</v>
      </c>
      <c r="F55" s="33" t="s">
        <v>133</v>
      </c>
      <c r="G55" s="59"/>
      <c r="H55" s="59">
        <f>SUM(H6:H53)*D55/100</f>
        <v>0</v>
      </c>
      <c r="I55" s="135"/>
      <c r="J55" s="79"/>
    </row>
    <row r="56" spans="1:10" s="49" customFormat="1" ht="15.75" x14ac:dyDescent="0.25">
      <c r="A56" s="87"/>
      <c r="B56" s="142"/>
      <c r="C56" s="63"/>
      <c r="D56" s="146" t="s">
        <v>40</v>
      </c>
      <c r="E56" s="28">
        <v>1</v>
      </c>
      <c r="F56" s="39" t="s">
        <v>132</v>
      </c>
      <c r="G56" s="59"/>
      <c r="H56" s="59"/>
      <c r="I56" s="135"/>
      <c r="J56" s="79"/>
    </row>
    <row r="57" spans="1:10" s="49" customFormat="1" ht="15.75" x14ac:dyDescent="0.25">
      <c r="A57" s="87"/>
      <c r="B57" s="142"/>
      <c r="C57" s="63"/>
      <c r="D57" s="146" t="s">
        <v>41</v>
      </c>
      <c r="E57" s="28">
        <v>1</v>
      </c>
      <c r="F57" s="39" t="s">
        <v>132</v>
      </c>
      <c r="G57" s="59"/>
      <c r="H57" s="59"/>
      <c r="I57" s="135"/>
      <c r="J57" s="79"/>
    </row>
    <row r="58" spans="1:10" s="49" customFormat="1" ht="15.75" x14ac:dyDescent="0.25">
      <c r="A58" s="87"/>
      <c r="B58" s="142"/>
      <c r="C58" s="63"/>
      <c r="D58" s="146" t="s">
        <v>42</v>
      </c>
      <c r="E58" s="28">
        <v>1</v>
      </c>
      <c r="F58" s="39" t="s">
        <v>132</v>
      </c>
      <c r="G58" s="59"/>
      <c r="H58" s="59"/>
      <c r="I58" s="135"/>
      <c r="J58" s="79"/>
    </row>
    <row r="59" spans="1:10" s="49" customFormat="1" ht="15.75" x14ac:dyDescent="0.25">
      <c r="A59" s="87"/>
      <c r="B59" s="142"/>
      <c r="C59" s="63"/>
      <c r="D59" s="146" t="s">
        <v>43</v>
      </c>
      <c r="E59" s="28">
        <v>1</v>
      </c>
      <c r="F59" s="39" t="s">
        <v>132</v>
      </c>
      <c r="G59" s="59"/>
      <c r="H59" s="59"/>
      <c r="I59" s="135"/>
      <c r="J59" s="79"/>
    </row>
    <row r="60" spans="1:10" s="49" customFormat="1" ht="15.75" x14ac:dyDescent="0.25">
      <c r="A60" s="260"/>
      <c r="B60" s="235"/>
      <c r="C60" s="261"/>
      <c r="D60" s="262"/>
      <c r="E60" s="232"/>
      <c r="F60" s="247"/>
      <c r="G60" s="248"/>
      <c r="H60" s="248"/>
      <c r="I60" s="131"/>
      <c r="J60" s="79"/>
    </row>
    <row r="61" spans="1:10" ht="58.5" customHeight="1" x14ac:dyDescent="0.25">
      <c r="A61" s="87"/>
      <c r="B61" s="258" t="s">
        <v>174</v>
      </c>
      <c r="C61" s="259"/>
      <c r="D61" s="287" t="s">
        <v>1</v>
      </c>
      <c r="E61" s="288"/>
      <c r="F61" s="29"/>
      <c r="G61" s="59"/>
      <c r="H61" s="59"/>
      <c r="I61" s="135"/>
      <c r="J61" s="79"/>
    </row>
    <row r="62" spans="1:10" ht="15.75" x14ac:dyDescent="0.25">
      <c r="A62" s="87"/>
      <c r="B62" s="142"/>
      <c r="C62" s="63"/>
      <c r="D62" s="146"/>
      <c r="E62" s="28"/>
      <c r="F62" s="39"/>
      <c r="G62" s="59"/>
      <c r="H62" s="59"/>
      <c r="I62" s="135"/>
      <c r="J62" s="79"/>
    </row>
    <row r="63" spans="1:10" ht="16.5" thickBot="1" x14ac:dyDescent="0.3">
      <c r="A63" s="87"/>
      <c r="B63" s="43"/>
      <c r="C63" s="26"/>
      <c r="D63" s="147"/>
      <c r="E63" s="42"/>
      <c r="F63" s="39"/>
      <c r="G63" s="59"/>
      <c r="H63" s="59"/>
      <c r="I63" s="135"/>
      <c r="J63" s="79"/>
    </row>
    <row r="64" spans="1:10" ht="16.5" thickBot="1" x14ac:dyDescent="0.3">
      <c r="A64" s="87"/>
      <c r="B64" s="87"/>
      <c r="C64" s="45"/>
      <c r="D64" s="46"/>
      <c r="E64" s="101"/>
      <c r="F64" s="102"/>
      <c r="G64" s="103" t="s">
        <v>99</v>
      </c>
      <c r="H64" s="104">
        <f>SUM(H6:H55)</f>
        <v>0</v>
      </c>
      <c r="I64" s="135"/>
      <c r="J64" s="79"/>
    </row>
    <row r="65" spans="1:10" ht="15.75" x14ac:dyDescent="0.25">
      <c r="A65" s="87"/>
      <c r="B65" s="87"/>
      <c r="C65" s="135"/>
      <c r="D65" s="52"/>
      <c r="E65" s="105"/>
      <c r="F65" s="65"/>
      <c r="G65" s="106"/>
      <c r="H65" s="106"/>
      <c r="I65" s="135"/>
      <c r="J65" s="79"/>
    </row>
  </sheetData>
  <mergeCells count="1">
    <mergeCell ref="D61:E61"/>
  </mergeCells>
  <phoneticPr fontId="17" type="noConversion"/>
  <pageMargins left="0.47244094488188981" right="0.19685039370078741" top="0.31496062992125984" bottom="0.55118110236220474" header="0.19685039370078741" footer="0.39370078740157483"/>
  <pageSetup paperSize="9" orientation="portrait" horizontalDpi="300" verticalDpi="360" r:id="rId1"/>
  <headerFooter alignWithMargins="0">
    <oddFooter>&amp;R&amp;8&amp;A 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2:J139"/>
  <sheetViews>
    <sheetView showGridLines="0" view="pageBreakPreview" topLeftCell="A121" zoomScale="60" zoomScaleNormal="80" workbookViewId="0">
      <selection activeCell="U76" sqref="U76"/>
    </sheetView>
  </sheetViews>
  <sheetFormatPr defaultRowHeight="15" x14ac:dyDescent="0.2"/>
  <cols>
    <col min="1" max="1" width="31.28515625" style="2" customWidth="1"/>
    <col min="2" max="2" width="4.7109375" style="127" customWidth="1"/>
    <col min="3" max="3" width="10.28515625" style="127" customWidth="1"/>
    <col min="4" max="4" width="42.5703125" style="129" customWidth="1"/>
    <col min="5" max="5" width="9.7109375" style="127" customWidth="1"/>
    <col min="6" max="6" width="5.85546875" style="129" customWidth="1"/>
    <col min="7" max="7" width="12.7109375" style="127" customWidth="1"/>
    <col min="8" max="8" width="13.7109375" style="127" customWidth="1"/>
    <col min="9" max="9" width="6" style="135" customWidth="1"/>
    <col min="10" max="10" width="14.42578125" style="77" customWidth="1"/>
    <col min="11" max="16384" width="9.140625" style="1"/>
  </cols>
  <sheetData>
    <row r="2" spans="1:10" x14ac:dyDescent="0.2">
      <c r="A2" s="8"/>
    </row>
    <row r="3" spans="1:10" ht="15.75" thickBot="1" x14ac:dyDescent="0.25">
      <c r="A3" s="8"/>
      <c r="B3" s="9" t="s">
        <v>112</v>
      </c>
      <c r="C3" s="10"/>
      <c r="D3" s="11" t="s">
        <v>113</v>
      </c>
      <c r="E3" s="12" t="s">
        <v>114</v>
      </c>
      <c r="F3" s="13" t="s">
        <v>115</v>
      </c>
      <c r="G3" s="13" t="s">
        <v>116</v>
      </c>
      <c r="H3" s="13" t="s">
        <v>117</v>
      </c>
    </row>
    <row r="4" spans="1:10" ht="19.5" customHeight="1" thickTop="1" x14ac:dyDescent="0.25">
      <c r="A4" s="78"/>
      <c r="B4" s="21" t="s">
        <v>127</v>
      </c>
      <c r="C4" s="24" t="s">
        <v>129</v>
      </c>
      <c r="D4" s="22" t="s">
        <v>128</v>
      </c>
      <c r="E4" s="25"/>
      <c r="F4" s="26"/>
      <c r="G4" s="19"/>
      <c r="H4" s="19"/>
      <c r="J4" s="79"/>
    </row>
    <row r="5" spans="1:10" ht="95.25" customHeight="1" x14ac:dyDescent="0.25">
      <c r="A5" s="78"/>
      <c r="B5" s="21"/>
      <c r="C5" s="24"/>
      <c r="D5" s="277" t="s">
        <v>177</v>
      </c>
      <c r="E5" s="289"/>
      <c r="F5" s="289"/>
      <c r="G5" s="289"/>
      <c r="H5" s="290"/>
      <c r="J5" s="79"/>
    </row>
    <row r="6" spans="1:10" ht="15.75" x14ac:dyDescent="0.25">
      <c r="B6" s="142" t="s">
        <v>127</v>
      </c>
      <c r="C6" s="27" t="s">
        <v>130</v>
      </c>
      <c r="D6" s="16" t="s">
        <v>131</v>
      </c>
      <c r="E6" s="28"/>
      <c r="F6" s="29"/>
      <c r="G6" s="30"/>
      <c r="H6" s="30"/>
      <c r="J6" s="79"/>
    </row>
    <row r="7" spans="1:10" s="57" customFormat="1" ht="71.25" x14ac:dyDescent="0.25">
      <c r="A7" s="80"/>
      <c r="B7" s="142" t="s">
        <v>127</v>
      </c>
      <c r="C7" s="31">
        <v>1</v>
      </c>
      <c r="D7" s="52" t="s">
        <v>149</v>
      </c>
      <c r="E7" s="28">
        <v>120</v>
      </c>
      <c r="F7" s="29" t="s">
        <v>132</v>
      </c>
      <c r="G7" s="30"/>
      <c r="H7" s="30">
        <f>+E7*G7</f>
        <v>0</v>
      </c>
      <c r="I7" s="135"/>
      <c r="J7" s="79"/>
    </row>
    <row r="8" spans="1:10" s="57" customFormat="1" ht="12.75" customHeight="1" x14ac:dyDescent="0.25">
      <c r="A8" s="80"/>
      <c r="B8" s="142"/>
      <c r="C8" s="31"/>
      <c r="D8" s="52"/>
      <c r="E8" s="28"/>
      <c r="F8" s="29"/>
      <c r="G8" s="30"/>
      <c r="H8" s="30"/>
      <c r="I8" s="135"/>
      <c r="J8" s="79"/>
    </row>
    <row r="9" spans="1:10" s="57" customFormat="1" ht="57" x14ac:dyDescent="0.25">
      <c r="A9" s="80"/>
      <c r="B9" s="142" t="s">
        <v>127</v>
      </c>
      <c r="C9" s="31">
        <f>1+C7</f>
        <v>2</v>
      </c>
      <c r="D9" s="52" t="s">
        <v>101</v>
      </c>
      <c r="E9" s="28">
        <v>6</v>
      </c>
      <c r="F9" s="29" t="s">
        <v>134</v>
      </c>
      <c r="G9" s="30"/>
      <c r="H9" s="30">
        <f>+E9*G9</f>
        <v>0</v>
      </c>
      <c r="I9" s="135"/>
      <c r="J9" s="79"/>
    </row>
    <row r="10" spans="1:10" s="57" customFormat="1" ht="11.25" customHeight="1" x14ac:dyDescent="0.25">
      <c r="A10" s="81"/>
      <c r="B10" s="21"/>
      <c r="C10" s="32"/>
      <c r="D10" s="140"/>
      <c r="E10" s="28"/>
      <c r="F10" s="29"/>
      <c r="G10" s="30"/>
      <c r="H10" s="30"/>
      <c r="I10" s="135"/>
      <c r="J10" s="79"/>
    </row>
    <row r="11" spans="1:10" s="57" customFormat="1" ht="15.75" x14ac:dyDescent="0.25">
      <c r="A11" s="81"/>
      <c r="B11" s="142" t="s">
        <v>127</v>
      </c>
      <c r="C11" s="27" t="s">
        <v>136</v>
      </c>
      <c r="D11" s="54" t="s">
        <v>137</v>
      </c>
      <c r="E11" s="28"/>
      <c r="F11" s="29"/>
      <c r="G11" s="30"/>
      <c r="H11" s="30"/>
      <c r="I11" s="135"/>
      <c r="J11" s="79"/>
    </row>
    <row r="12" spans="1:10" s="57" customFormat="1" ht="113.25" customHeight="1" x14ac:dyDescent="0.25">
      <c r="A12" s="82"/>
      <c r="B12" s="142" t="s">
        <v>127</v>
      </c>
      <c r="C12" s="34">
        <v>1</v>
      </c>
      <c r="D12" s="52" t="s">
        <v>21</v>
      </c>
      <c r="E12" s="28"/>
      <c r="F12" s="29"/>
      <c r="G12" s="30"/>
      <c r="H12" s="30"/>
      <c r="I12" s="135"/>
      <c r="J12" s="79"/>
    </row>
    <row r="13" spans="1:10" s="57" customFormat="1" ht="15.75" x14ac:dyDescent="0.25">
      <c r="A13" s="82"/>
      <c r="B13" s="142"/>
      <c r="C13" s="34"/>
      <c r="D13" s="149">
        <v>0.75</v>
      </c>
      <c r="E13" s="28">
        <v>40</v>
      </c>
      <c r="F13" s="29" t="s">
        <v>135</v>
      </c>
      <c r="G13" s="30"/>
      <c r="H13" s="30">
        <f>+E13*G13</f>
        <v>0</v>
      </c>
      <c r="I13" s="135"/>
      <c r="J13" s="79"/>
    </row>
    <row r="14" spans="1:10" s="57" customFormat="1" ht="12.75" customHeight="1" x14ac:dyDescent="0.25">
      <c r="A14" s="81"/>
      <c r="B14" s="14"/>
      <c r="C14" s="26"/>
      <c r="D14" s="150"/>
      <c r="E14" s="28"/>
      <c r="F14" s="29"/>
      <c r="G14" s="30"/>
      <c r="H14" s="30"/>
      <c r="I14" s="135"/>
      <c r="J14" s="79"/>
    </row>
    <row r="15" spans="1:10" s="57" customFormat="1" ht="154.5" customHeight="1" x14ac:dyDescent="0.25">
      <c r="A15" s="81"/>
      <c r="B15" s="142" t="s">
        <v>127</v>
      </c>
      <c r="C15" s="34">
        <f>1+C12</f>
        <v>2</v>
      </c>
      <c r="D15" s="187" t="s">
        <v>80</v>
      </c>
      <c r="E15" s="28"/>
      <c r="F15" s="29"/>
      <c r="G15" s="30"/>
      <c r="H15" s="30"/>
      <c r="I15" s="135"/>
      <c r="J15" s="79"/>
    </row>
    <row r="16" spans="1:10" s="57" customFormat="1" ht="15.75" x14ac:dyDescent="0.25">
      <c r="A16" s="81"/>
      <c r="B16" s="14"/>
      <c r="C16" s="26"/>
      <c r="D16" s="151">
        <v>35</v>
      </c>
      <c r="E16" s="28">
        <v>210</v>
      </c>
      <c r="F16" s="29" t="s">
        <v>135</v>
      </c>
      <c r="G16" s="30"/>
      <c r="H16" s="30">
        <f>+E16*G16</f>
        <v>0</v>
      </c>
      <c r="I16" s="135"/>
      <c r="J16" s="79"/>
    </row>
    <row r="17" spans="1:10" s="57" customFormat="1" ht="13.5" customHeight="1" x14ac:dyDescent="0.25">
      <c r="A17" s="80"/>
      <c r="B17" s="14"/>
      <c r="C17" s="26"/>
      <c r="D17" s="52"/>
      <c r="E17" s="28"/>
      <c r="F17" s="29"/>
      <c r="G17" s="30"/>
      <c r="H17" s="30"/>
      <c r="I17" s="135"/>
      <c r="J17" s="79"/>
    </row>
    <row r="18" spans="1:10" s="57" customFormat="1" ht="164.25" customHeight="1" x14ac:dyDescent="0.25">
      <c r="A18" s="62"/>
      <c r="B18" s="142" t="s">
        <v>127</v>
      </c>
      <c r="C18" s="34">
        <f>1+C15</f>
        <v>3</v>
      </c>
      <c r="D18" s="52" t="s">
        <v>81</v>
      </c>
      <c r="E18" s="28"/>
      <c r="F18" s="29"/>
      <c r="G18" s="30"/>
      <c r="H18" s="30"/>
      <c r="I18" s="135"/>
      <c r="J18" s="79"/>
    </row>
    <row r="19" spans="1:10" s="57" customFormat="1" ht="15.75" x14ac:dyDescent="0.25">
      <c r="A19" s="61"/>
      <c r="B19" s="159"/>
      <c r="C19" s="230"/>
      <c r="D19" s="231">
        <v>35</v>
      </c>
      <c r="E19" s="232">
        <v>210</v>
      </c>
      <c r="F19" s="233" t="s">
        <v>135</v>
      </c>
      <c r="G19" s="35"/>
      <c r="H19" s="35">
        <f>+E19*G19</f>
        <v>0</v>
      </c>
      <c r="I19" s="131"/>
      <c r="J19" s="234"/>
    </row>
    <row r="20" spans="1:10" s="57" customFormat="1" ht="15.75" x14ac:dyDescent="0.25">
      <c r="A20" s="80"/>
      <c r="B20" s="14"/>
      <c r="C20" s="26"/>
      <c r="D20" s="52"/>
      <c r="E20" s="28"/>
      <c r="F20" s="29"/>
      <c r="G20" s="30"/>
      <c r="H20" s="30"/>
      <c r="I20" s="135"/>
      <c r="J20" s="79"/>
    </row>
    <row r="21" spans="1:10" s="57" customFormat="1" ht="71.25" x14ac:dyDescent="0.25">
      <c r="A21" s="80"/>
      <c r="B21" s="142" t="s">
        <v>127</v>
      </c>
      <c r="C21" s="34">
        <f>1+C18</f>
        <v>4</v>
      </c>
      <c r="D21" s="187" t="s">
        <v>165</v>
      </c>
      <c r="E21" s="28"/>
      <c r="F21" s="29"/>
      <c r="G21" s="30"/>
      <c r="H21" s="30"/>
      <c r="I21" s="134"/>
      <c r="J21" s="79"/>
    </row>
    <row r="22" spans="1:10" s="57" customFormat="1" ht="15.75" x14ac:dyDescent="0.25">
      <c r="A22" s="80"/>
      <c r="B22" s="14"/>
      <c r="C22" s="26"/>
      <c r="D22" s="151">
        <v>10</v>
      </c>
      <c r="E22" s="28">
        <v>60</v>
      </c>
      <c r="F22" s="29" t="s">
        <v>135</v>
      </c>
      <c r="G22" s="30"/>
      <c r="H22" s="30">
        <f>+E22*G22</f>
        <v>0</v>
      </c>
      <c r="I22" s="134"/>
      <c r="J22" s="79"/>
    </row>
    <row r="23" spans="1:10" s="57" customFormat="1" ht="15.75" x14ac:dyDescent="0.25">
      <c r="A23" s="80"/>
      <c r="B23" s="14"/>
      <c r="C23" s="26"/>
      <c r="D23" s="52"/>
      <c r="E23" s="28"/>
      <c r="F23" s="29"/>
      <c r="G23" s="30"/>
      <c r="H23" s="30"/>
      <c r="I23" s="135"/>
      <c r="J23" s="79"/>
    </row>
    <row r="24" spans="1:10" s="57" customFormat="1" ht="153.75" customHeight="1" x14ac:dyDescent="0.25">
      <c r="A24" s="81"/>
      <c r="B24" s="142" t="s">
        <v>127</v>
      </c>
      <c r="C24" s="34">
        <f>1+C21</f>
        <v>5</v>
      </c>
      <c r="D24" s="52" t="s">
        <v>166</v>
      </c>
      <c r="E24" s="28"/>
      <c r="F24" s="29"/>
      <c r="G24" s="30"/>
      <c r="H24" s="30"/>
      <c r="I24" s="135"/>
      <c r="J24" s="79"/>
    </row>
    <row r="25" spans="1:10" s="57" customFormat="1" ht="15.75" x14ac:dyDescent="0.25">
      <c r="A25" s="81"/>
      <c r="B25" s="14"/>
      <c r="C25" s="26"/>
      <c r="D25" s="151">
        <v>20</v>
      </c>
      <c r="E25" s="105">
        <v>120</v>
      </c>
      <c r="F25" s="29" t="s">
        <v>135</v>
      </c>
      <c r="G25" s="30"/>
      <c r="H25" s="30">
        <f>+E25*G25</f>
        <v>0</v>
      </c>
      <c r="I25" s="135"/>
      <c r="J25" s="79"/>
    </row>
    <row r="26" spans="1:10" s="57" customFormat="1" ht="15.75" x14ac:dyDescent="0.25">
      <c r="A26" s="81"/>
      <c r="B26" s="14"/>
      <c r="C26" s="26"/>
      <c r="D26" s="52"/>
      <c r="E26" s="28"/>
      <c r="F26" s="29"/>
      <c r="G26" s="30"/>
      <c r="H26" s="30"/>
      <c r="I26" s="135"/>
      <c r="J26" s="79"/>
    </row>
    <row r="27" spans="1:10" s="57" customFormat="1" ht="57" x14ac:dyDescent="0.25">
      <c r="B27" s="142" t="s">
        <v>127</v>
      </c>
      <c r="C27" s="34">
        <f>1+C24</f>
        <v>6</v>
      </c>
      <c r="D27" s="52" t="s">
        <v>39</v>
      </c>
      <c r="E27" s="28"/>
      <c r="F27" s="39"/>
      <c r="G27" s="59"/>
      <c r="H27" s="59"/>
      <c r="I27" s="135"/>
      <c r="J27" s="79"/>
    </row>
    <row r="28" spans="1:10" s="57" customFormat="1" ht="15.75" x14ac:dyDescent="0.25">
      <c r="B28" s="142"/>
      <c r="C28" s="34"/>
      <c r="D28" s="58" t="s">
        <v>83</v>
      </c>
      <c r="E28" s="28"/>
      <c r="F28" s="29"/>
      <c r="G28" s="30"/>
      <c r="H28" s="30"/>
      <c r="I28" s="135"/>
      <c r="J28" s="79"/>
    </row>
    <row r="29" spans="1:10" s="57" customFormat="1" ht="28.5" x14ac:dyDescent="0.25">
      <c r="A29" s="81"/>
      <c r="B29" s="14"/>
      <c r="C29" s="26"/>
      <c r="D29" s="58" t="s">
        <v>102</v>
      </c>
      <c r="E29" s="28"/>
      <c r="F29" s="29"/>
      <c r="G29" s="30"/>
      <c r="H29" s="30"/>
      <c r="I29" s="135"/>
      <c r="J29" s="79"/>
    </row>
    <row r="30" spans="1:10" s="57" customFormat="1" ht="28.5" x14ac:dyDescent="0.25">
      <c r="A30" s="81"/>
      <c r="B30" s="142"/>
      <c r="C30" s="37"/>
      <c r="D30" s="58" t="s">
        <v>103</v>
      </c>
      <c r="E30" s="28"/>
      <c r="F30" s="29"/>
      <c r="G30" s="30"/>
      <c r="H30" s="30"/>
      <c r="I30" s="135"/>
      <c r="J30" s="79"/>
    </row>
    <row r="31" spans="1:10" s="57" customFormat="1" ht="15.75" x14ac:dyDescent="0.25">
      <c r="A31" s="81"/>
      <c r="B31" s="14"/>
      <c r="C31" s="26"/>
      <c r="D31" s="58" t="s">
        <v>104</v>
      </c>
      <c r="E31" s="28"/>
      <c r="F31" s="29"/>
      <c r="G31" s="30"/>
      <c r="H31" s="30"/>
      <c r="I31" s="135"/>
      <c r="J31" s="79"/>
    </row>
    <row r="32" spans="1:10" s="57" customFormat="1" ht="57" x14ac:dyDescent="0.25">
      <c r="A32" s="81"/>
      <c r="B32" s="14"/>
      <c r="C32" s="26"/>
      <c r="D32" s="187" t="s">
        <v>82</v>
      </c>
      <c r="E32" s="152">
        <v>5</v>
      </c>
      <c r="F32" s="29" t="s">
        <v>134</v>
      </c>
      <c r="G32" s="30"/>
      <c r="H32" s="30">
        <f>+E32*G32</f>
        <v>0</v>
      </c>
      <c r="I32" s="135"/>
      <c r="J32" s="79"/>
    </row>
    <row r="33" spans="1:10" s="57" customFormat="1" ht="15.75" x14ac:dyDescent="0.25">
      <c r="A33" s="81"/>
      <c r="B33" s="14"/>
      <c r="C33" s="26"/>
      <c r="D33" s="58"/>
      <c r="E33" s="152"/>
      <c r="F33" s="29"/>
      <c r="G33" s="30"/>
      <c r="H33" s="30"/>
      <c r="I33" s="135"/>
      <c r="J33" s="79"/>
    </row>
    <row r="34" spans="1:10" s="57" customFormat="1" ht="85.5" x14ac:dyDescent="0.25">
      <c r="A34" s="84"/>
      <c r="B34" s="142" t="s">
        <v>127</v>
      </c>
      <c r="C34" s="34">
        <f>1+C27</f>
        <v>7</v>
      </c>
      <c r="D34" s="187" t="s">
        <v>84</v>
      </c>
      <c r="E34" s="28">
        <v>184.25</v>
      </c>
      <c r="F34" s="29" t="s">
        <v>135</v>
      </c>
      <c r="G34" s="30"/>
      <c r="H34" s="30">
        <f>+E34*G34</f>
        <v>0</v>
      </c>
      <c r="I34" s="135"/>
      <c r="J34" s="79"/>
    </row>
    <row r="35" spans="1:10" s="57" customFormat="1" ht="15.75" x14ac:dyDescent="0.25">
      <c r="A35" s="85"/>
      <c r="B35" s="14"/>
      <c r="C35" s="26"/>
      <c r="D35" s="53"/>
      <c r="E35" s="28"/>
      <c r="F35" s="29"/>
      <c r="G35" s="30"/>
      <c r="H35" s="30"/>
      <c r="I35" s="135"/>
      <c r="J35" s="79"/>
    </row>
    <row r="36" spans="1:10" s="57" customFormat="1" ht="85.5" x14ac:dyDescent="0.25">
      <c r="A36" s="84"/>
      <c r="B36" s="142" t="s">
        <v>127</v>
      </c>
      <c r="C36" s="34">
        <f>1+C34</f>
        <v>8</v>
      </c>
      <c r="D36" s="187" t="s">
        <v>85</v>
      </c>
      <c r="E36" s="28">
        <v>150.75</v>
      </c>
      <c r="F36" s="29" t="s">
        <v>135</v>
      </c>
      <c r="G36" s="30"/>
      <c r="H36" s="30">
        <f>+E36*G36</f>
        <v>0</v>
      </c>
      <c r="I36" s="135"/>
      <c r="J36" s="79"/>
    </row>
    <row r="37" spans="1:10" s="57" customFormat="1" ht="77.25" customHeight="1" x14ac:dyDescent="0.25">
      <c r="A37" s="81"/>
      <c r="B37" s="159"/>
      <c r="C37" s="230"/>
      <c r="D37" s="90"/>
      <c r="E37" s="232"/>
      <c r="F37" s="233"/>
      <c r="G37" s="35"/>
      <c r="H37" s="35"/>
      <c r="I37" s="131"/>
      <c r="J37" s="234"/>
    </row>
    <row r="38" spans="1:10" s="57" customFormat="1" ht="15.75" x14ac:dyDescent="0.25">
      <c r="A38" s="81"/>
      <c r="B38" s="142" t="s">
        <v>127</v>
      </c>
      <c r="C38" s="34">
        <f>1+C36</f>
        <v>9</v>
      </c>
      <c r="D38" s="188" t="s">
        <v>86</v>
      </c>
      <c r="E38" s="28"/>
      <c r="F38" s="29"/>
      <c r="G38" s="30"/>
      <c r="H38" s="30"/>
      <c r="I38" s="135"/>
      <c r="J38" s="79"/>
    </row>
    <row r="39" spans="1:10" s="57" customFormat="1" ht="366" customHeight="1" x14ac:dyDescent="0.25">
      <c r="A39" s="86"/>
      <c r="B39" s="142"/>
      <c r="C39" s="37"/>
      <c r="D39" s="187" t="s">
        <v>167</v>
      </c>
      <c r="E39" s="190">
        <v>37</v>
      </c>
      <c r="F39" s="29" t="s">
        <v>132</v>
      </c>
      <c r="G39" s="30"/>
      <c r="H39" s="30">
        <f>+E39*G39</f>
        <v>0</v>
      </c>
      <c r="I39" s="135"/>
      <c r="J39" s="79"/>
    </row>
    <row r="40" spans="1:10" s="57" customFormat="1" ht="15.75" x14ac:dyDescent="0.25">
      <c r="A40" s="86"/>
      <c r="B40" s="142"/>
      <c r="C40" s="37"/>
      <c r="D40" s="52"/>
      <c r="E40" s="28"/>
      <c r="F40" s="33"/>
      <c r="G40" s="30"/>
      <c r="H40" s="30"/>
      <c r="I40" s="135"/>
      <c r="J40" s="79"/>
    </row>
    <row r="41" spans="1:10" s="57" customFormat="1" ht="15.75" x14ac:dyDescent="0.25">
      <c r="A41" s="86"/>
      <c r="B41" s="142" t="s">
        <v>127</v>
      </c>
      <c r="C41" s="191">
        <f>1+C38</f>
        <v>10</v>
      </c>
      <c r="D41" s="126" t="s">
        <v>176</v>
      </c>
      <c r="E41" s="28"/>
      <c r="F41" s="29"/>
      <c r="G41" s="30"/>
      <c r="H41" s="30"/>
      <c r="I41" s="135"/>
      <c r="J41" s="79"/>
    </row>
    <row r="42" spans="1:10" s="57" customFormat="1" ht="199.5" x14ac:dyDescent="0.25">
      <c r="A42" s="86"/>
      <c r="B42" s="142"/>
      <c r="C42" s="37"/>
      <c r="D42" s="52" t="s">
        <v>168</v>
      </c>
      <c r="E42" s="28">
        <v>15</v>
      </c>
      <c r="F42" s="29" t="s">
        <v>132</v>
      </c>
      <c r="G42" s="30"/>
      <c r="H42" s="30">
        <f>+E42*G42</f>
        <v>0</v>
      </c>
      <c r="I42" s="135"/>
      <c r="J42" s="79"/>
    </row>
    <row r="43" spans="1:10" s="57" customFormat="1" ht="15.75" x14ac:dyDescent="0.25">
      <c r="A43" s="86"/>
      <c r="B43" s="142"/>
      <c r="C43" s="37"/>
      <c r="D43" s="52"/>
      <c r="E43" s="28"/>
      <c r="F43" s="33"/>
      <c r="G43" s="30"/>
      <c r="H43" s="30"/>
      <c r="I43" s="135"/>
      <c r="J43" s="79"/>
    </row>
    <row r="44" spans="1:10" s="57" customFormat="1" ht="85.5" x14ac:dyDescent="0.25">
      <c r="A44" s="81"/>
      <c r="B44" s="142" t="s">
        <v>127</v>
      </c>
      <c r="C44" s="191">
        <f>1+C41</f>
        <v>11</v>
      </c>
      <c r="D44" s="52" t="s">
        <v>27</v>
      </c>
      <c r="E44" s="28">
        <v>110</v>
      </c>
      <c r="F44" s="29" t="s">
        <v>138</v>
      </c>
      <c r="G44" s="30"/>
      <c r="H44" s="30">
        <f>+E44*G44</f>
        <v>0</v>
      </c>
      <c r="I44" s="135"/>
      <c r="J44" s="79"/>
    </row>
    <row r="45" spans="1:10" s="57" customFormat="1" ht="15.75" x14ac:dyDescent="0.25">
      <c r="B45" s="159"/>
      <c r="C45" s="230"/>
      <c r="D45" s="90"/>
      <c r="E45" s="232"/>
      <c r="F45" s="233"/>
      <c r="G45" s="35"/>
      <c r="H45" s="35"/>
      <c r="I45" s="131"/>
      <c r="J45" s="234"/>
    </row>
    <row r="46" spans="1:10" s="57" customFormat="1" ht="85.5" x14ac:dyDescent="0.25">
      <c r="A46" s="81"/>
      <c r="B46" s="142" t="s">
        <v>127</v>
      </c>
      <c r="C46" s="191">
        <f>1+C44</f>
        <v>12</v>
      </c>
      <c r="D46" s="187" t="s">
        <v>184</v>
      </c>
      <c r="E46" s="28">
        <v>17</v>
      </c>
      <c r="F46" s="29" t="s">
        <v>135</v>
      </c>
      <c r="G46" s="30"/>
      <c r="H46" s="30">
        <f>+E46*G46</f>
        <v>0</v>
      </c>
      <c r="I46" s="135"/>
      <c r="J46" s="79"/>
    </row>
    <row r="47" spans="1:10" s="57" customFormat="1" ht="15.75" x14ac:dyDescent="0.25">
      <c r="A47" s="81"/>
      <c r="B47" s="142"/>
      <c r="C47" s="37"/>
      <c r="D47" s="187"/>
      <c r="E47" s="28"/>
      <c r="F47" s="29"/>
      <c r="G47" s="30"/>
      <c r="H47" s="30"/>
      <c r="I47" s="135"/>
      <c r="J47" s="79"/>
    </row>
    <row r="48" spans="1:10" s="57" customFormat="1" ht="99.75" x14ac:dyDescent="0.25">
      <c r="A48" s="81"/>
      <c r="B48" s="142" t="s">
        <v>127</v>
      </c>
      <c r="C48" s="191">
        <f>1+C46</f>
        <v>13</v>
      </c>
      <c r="D48" s="187" t="s">
        <v>87</v>
      </c>
      <c r="E48" s="28">
        <v>50</v>
      </c>
      <c r="F48" s="29" t="s">
        <v>135</v>
      </c>
      <c r="G48" s="30"/>
      <c r="H48" s="30">
        <f>+E48*G48</f>
        <v>0</v>
      </c>
      <c r="I48" s="135"/>
      <c r="J48" s="79"/>
    </row>
    <row r="49" spans="1:10" s="57" customFormat="1" ht="15.75" x14ac:dyDescent="0.25">
      <c r="A49" s="81"/>
      <c r="B49" s="14"/>
      <c r="C49" s="26"/>
      <c r="D49" s="192"/>
      <c r="E49" s="28"/>
      <c r="F49" s="29"/>
      <c r="G49" s="30"/>
      <c r="H49" s="30"/>
      <c r="I49" s="135"/>
      <c r="J49" s="79"/>
    </row>
    <row r="50" spans="1:10" s="57" customFormat="1" ht="55.5" customHeight="1" x14ac:dyDescent="0.25">
      <c r="A50" s="107"/>
      <c r="B50" s="142" t="s">
        <v>127</v>
      </c>
      <c r="C50" s="191">
        <f>1+C48</f>
        <v>14</v>
      </c>
      <c r="D50" s="187" t="s">
        <v>90</v>
      </c>
      <c r="E50" s="28">
        <v>45</v>
      </c>
      <c r="F50" s="29" t="s">
        <v>135</v>
      </c>
      <c r="G50" s="30"/>
      <c r="H50" s="30">
        <f>+E50*G50</f>
        <v>0</v>
      </c>
      <c r="I50" s="135"/>
      <c r="J50" s="79"/>
    </row>
    <row r="51" spans="1:10" s="57" customFormat="1" ht="15.75" x14ac:dyDescent="0.25">
      <c r="A51" s="107"/>
      <c r="B51" s="142"/>
      <c r="C51" s="191"/>
      <c r="D51" s="187"/>
      <c r="E51" s="38"/>
      <c r="F51" s="29"/>
      <c r="G51" s="30"/>
      <c r="H51" s="30"/>
      <c r="I51" s="135"/>
      <c r="J51" s="79"/>
    </row>
    <row r="52" spans="1:10" s="57" customFormat="1" ht="141" customHeight="1" x14ac:dyDescent="0.25">
      <c r="A52" s="107"/>
      <c r="B52" s="142" t="s">
        <v>127</v>
      </c>
      <c r="C52" s="191">
        <f>1+C50</f>
        <v>15</v>
      </c>
      <c r="D52" s="187" t="s">
        <v>89</v>
      </c>
      <c r="E52" s="28">
        <v>80</v>
      </c>
      <c r="F52" s="29" t="s">
        <v>135</v>
      </c>
      <c r="G52" s="30"/>
      <c r="H52" s="30">
        <f>+E52*G52</f>
        <v>0</v>
      </c>
      <c r="I52" s="135"/>
      <c r="J52" s="79"/>
    </row>
    <row r="53" spans="1:10" s="57" customFormat="1" ht="15.75" x14ac:dyDescent="0.25">
      <c r="B53" s="14"/>
      <c r="C53" s="26"/>
      <c r="D53" s="52"/>
      <c r="E53" s="38"/>
      <c r="F53" s="39"/>
      <c r="G53" s="30"/>
      <c r="H53" s="30"/>
      <c r="I53" s="135"/>
      <c r="J53" s="79"/>
    </row>
    <row r="54" spans="1:10" s="57" customFormat="1" ht="71.25" x14ac:dyDescent="0.25">
      <c r="A54" s="62"/>
      <c r="B54" s="142" t="s">
        <v>127</v>
      </c>
      <c r="C54" s="191">
        <f>1+C52</f>
        <v>16</v>
      </c>
      <c r="D54" s="52" t="s">
        <v>88</v>
      </c>
      <c r="E54" s="28">
        <v>270</v>
      </c>
      <c r="F54" s="29" t="s">
        <v>135</v>
      </c>
      <c r="G54" s="30"/>
      <c r="H54" s="30">
        <f>+E54*G54</f>
        <v>0</v>
      </c>
      <c r="I54" s="135"/>
      <c r="J54" s="79"/>
    </row>
    <row r="55" spans="1:10" s="57" customFormat="1" ht="15.75" x14ac:dyDescent="0.25">
      <c r="A55" s="61"/>
      <c r="B55" s="14"/>
      <c r="C55" s="26"/>
      <c r="D55" s="52"/>
      <c r="E55" s="38"/>
      <c r="F55" s="39"/>
      <c r="G55" s="30"/>
      <c r="H55" s="30"/>
      <c r="I55" s="135"/>
      <c r="J55" s="79"/>
    </row>
    <row r="56" spans="1:10" s="57" customFormat="1" ht="15.75" x14ac:dyDescent="0.25">
      <c r="A56" s="81"/>
      <c r="B56" s="142" t="s">
        <v>127</v>
      </c>
      <c r="C56" s="27" t="s">
        <v>143</v>
      </c>
      <c r="D56" s="55" t="s">
        <v>139</v>
      </c>
      <c r="E56" s="38"/>
      <c r="F56" s="39"/>
      <c r="G56" s="30"/>
      <c r="H56" s="30"/>
      <c r="I56" s="135"/>
      <c r="J56" s="79"/>
    </row>
    <row r="57" spans="1:10" s="57" customFormat="1" ht="114" x14ac:dyDescent="0.25">
      <c r="A57" s="81"/>
      <c r="B57" s="142" t="s">
        <v>127</v>
      </c>
      <c r="C57" s="50">
        <v>1</v>
      </c>
      <c r="D57" s="52" t="s">
        <v>169</v>
      </c>
      <c r="E57" s="28"/>
      <c r="F57" s="29"/>
      <c r="G57" s="30"/>
      <c r="H57" s="30"/>
      <c r="I57" s="135"/>
      <c r="J57" s="79"/>
    </row>
    <row r="58" spans="1:10" s="57" customFormat="1" ht="15.75" x14ac:dyDescent="0.25">
      <c r="A58" s="81"/>
      <c r="B58" s="142"/>
      <c r="C58" s="50"/>
      <c r="D58" s="53" t="s">
        <v>105</v>
      </c>
      <c r="E58" s="28"/>
      <c r="F58" s="29" t="s">
        <v>132</v>
      </c>
      <c r="G58" s="30"/>
      <c r="H58" s="30">
        <f>+E58*G58</f>
        <v>0</v>
      </c>
      <c r="I58" s="135"/>
      <c r="J58" s="79"/>
    </row>
    <row r="59" spans="1:10" s="57" customFormat="1" ht="113.25" customHeight="1" x14ac:dyDescent="0.25">
      <c r="A59" s="81"/>
      <c r="B59" s="235"/>
      <c r="C59" s="236"/>
      <c r="D59" s="237"/>
      <c r="E59" s="232"/>
      <c r="F59" s="233"/>
      <c r="G59" s="35"/>
      <c r="H59" s="35"/>
      <c r="I59" s="131"/>
      <c r="J59" s="234"/>
    </row>
    <row r="60" spans="1:10" s="57" customFormat="1" ht="15.75" x14ac:dyDescent="0.25">
      <c r="A60" s="81"/>
      <c r="B60" s="142"/>
      <c r="C60" s="50"/>
      <c r="D60" s="54" t="s">
        <v>182</v>
      </c>
      <c r="E60" s="28"/>
      <c r="F60" s="29"/>
      <c r="G60" s="30"/>
      <c r="H60" s="30"/>
      <c r="I60" s="135"/>
      <c r="J60" s="79"/>
    </row>
    <row r="61" spans="1:10" s="57" customFormat="1" ht="28.5" x14ac:dyDescent="0.25">
      <c r="A61" s="81"/>
      <c r="B61" s="142"/>
      <c r="C61" s="50"/>
      <c r="D61" s="291" t="s">
        <v>183</v>
      </c>
      <c r="E61" s="28"/>
      <c r="F61" s="29"/>
      <c r="G61" s="30"/>
      <c r="H61" s="30"/>
      <c r="I61" s="135"/>
      <c r="J61" s="79"/>
    </row>
    <row r="62" spans="1:10" s="57" customFormat="1" ht="186" customHeight="1" x14ac:dyDescent="0.25">
      <c r="A62" s="87"/>
      <c r="B62" s="142" t="s">
        <v>127</v>
      </c>
      <c r="C62" s="50">
        <f>1+C57</f>
        <v>2</v>
      </c>
      <c r="D62" s="52" t="s">
        <v>170</v>
      </c>
      <c r="E62" s="42"/>
      <c r="F62" s="29"/>
      <c r="G62" s="30"/>
      <c r="H62" s="30"/>
      <c r="I62" s="135"/>
      <c r="J62" s="79"/>
    </row>
    <row r="63" spans="1:10" s="57" customFormat="1" ht="15.75" x14ac:dyDescent="0.25">
      <c r="A63" s="87"/>
      <c r="B63" s="142"/>
      <c r="C63" s="50"/>
      <c r="D63" s="108" t="s">
        <v>91</v>
      </c>
      <c r="E63" s="42">
        <v>1</v>
      </c>
      <c r="F63" s="29" t="s">
        <v>134</v>
      </c>
      <c r="G63" s="30"/>
      <c r="H63" s="30">
        <f>+E63*G63</f>
        <v>0</v>
      </c>
      <c r="I63" s="135"/>
      <c r="J63" s="79"/>
    </row>
    <row r="64" spans="1:10" s="57" customFormat="1" ht="15.75" x14ac:dyDescent="0.25">
      <c r="A64" s="87"/>
      <c r="B64" s="142"/>
      <c r="C64" s="50"/>
      <c r="D64" s="108" t="s">
        <v>106</v>
      </c>
      <c r="E64" s="42">
        <v>1</v>
      </c>
      <c r="F64" s="29" t="s">
        <v>134</v>
      </c>
      <c r="G64" s="30"/>
      <c r="H64" s="30">
        <f>+E64*G64</f>
        <v>0</v>
      </c>
      <c r="I64" s="135"/>
      <c r="J64" s="79"/>
    </row>
    <row r="65" spans="1:10" s="200" customFormat="1" ht="15.75" x14ac:dyDescent="0.25">
      <c r="A65" s="193"/>
      <c r="B65" s="194"/>
      <c r="C65" s="195"/>
      <c r="D65" s="196" t="s">
        <v>146</v>
      </c>
      <c r="E65" s="197">
        <v>1</v>
      </c>
      <c r="F65" s="198" t="s">
        <v>134</v>
      </c>
      <c r="G65" s="199"/>
      <c r="H65" s="199">
        <f>+E65*G65</f>
        <v>0</v>
      </c>
      <c r="J65" s="201"/>
    </row>
    <row r="66" spans="1:10" s="200" customFormat="1" ht="15.75" x14ac:dyDescent="0.25">
      <c r="A66" s="193"/>
      <c r="B66" s="194"/>
      <c r="C66" s="195"/>
      <c r="D66" s="196" t="s">
        <v>107</v>
      </c>
      <c r="E66" s="197">
        <v>2</v>
      </c>
      <c r="F66" s="198" t="s">
        <v>134</v>
      </c>
      <c r="G66" s="199"/>
      <c r="H66" s="199">
        <f>+E66*G66</f>
        <v>0</v>
      </c>
      <c r="J66" s="201"/>
    </row>
    <row r="67" spans="1:10" s="200" customFormat="1" ht="15.75" x14ac:dyDescent="0.25">
      <c r="A67" s="193"/>
      <c r="B67" s="194"/>
      <c r="C67" s="50"/>
      <c r="D67" s="196"/>
      <c r="E67" s="197"/>
      <c r="F67" s="198"/>
      <c r="G67" s="199"/>
      <c r="H67" s="199"/>
      <c r="J67" s="201"/>
    </row>
    <row r="68" spans="1:10" s="200" customFormat="1" ht="180" customHeight="1" x14ac:dyDescent="0.25">
      <c r="A68" s="193"/>
      <c r="B68" s="194" t="s">
        <v>127</v>
      </c>
      <c r="C68" s="50">
        <f>1+C62</f>
        <v>3</v>
      </c>
      <c r="D68" s="187" t="s">
        <v>171</v>
      </c>
      <c r="E68" s="197"/>
      <c r="F68" s="198"/>
      <c r="G68" s="199"/>
      <c r="H68" s="199"/>
      <c r="J68" s="201"/>
    </row>
    <row r="69" spans="1:10" s="200" customFormat="1" ht="15.75" x14ac:dyDescent="0.25">
      <c r="A69" s="193"/>
      <c r="B69" s="194"/>
      <c r="C69" s="195"/>
      <c r="D69" s="196" t="s">
        <v>108</v>
      </c>
      <c r="E69" s="197">
        <v>1</v>
      </c>
      <c r="F69" s="198" t="s">
        <v>134</v>
      </c>
      <c r="G69" s="199"/>
      <c r="H69" s="199">
        <f>+E69*G69</f>
        <v>0</v>
      </c>
      <c r="J69" s="201"/>
    </row>
    <row r="70" spans="1:10" s="200" customFormat="1" ht="15.75" x14ac:dyDescent="0.25">
      <c r="A70" s="193"/>
      <c r="B70" s="194"/>
      <c r="C70" s="195"/>
      <c r="D70" s="196" t="s">
        <v>92</v>
      </c>
      <c r="E70" s="197">
        <v>2</v>
      </c>
      <c r="F70" s="198" t="s">
        <v>134</v>
      </c>
      <c r="G70" s="199"/>
      <c r="H70" s="199">
        <f>+E70*G70</f>
        <v>0</v>
      </c>
      <c r="J70" s="201"/>
    </row>
    <row r="71" spans="1:10" s="200" customFormat="1" ht="15.75" x14ac:dyDescent="0.25">
      <c r="A71" s="193"/>
      <c r="B71" s="194"/>
      <c r="C71" s="195"/>
      <c r="D71" s="196"/>
      <c r="E71" s="197"/>
      <c r="F71" s="198"/>
      <c r="G71" s="199"/>
      <c r="H71" s="199"/>
      <c r="J71" s="201"/>
    </row>
    <row r="72" spans="1:10" s="200" customFormat="1" ht="28.5" x14ac:dyDescent="0.25">
      <c r="A72" s="193"/>
      <c r="B72" s="194" t="s">
        <v>127</v>
      </c>
      <c r="C72" s="195">
        <f>1+C68</f>
        <v>4</v>
      </c>
      <c r="D72" s="187" t="s">
        <v>93</v>
      </c>
      <c r="E72" s="197">
        <v>8</v>
      </c>
      <c r="F72" s="198" t="s">
        <v>134</v>
      </c>
      <c r="G72" s="199"/>
      <c r="H72" s="199">
        <f>+E72*G72</f>
        <v>0</v>
      </c>
      <c r="J72" s="201"/>
    </row>
    <row r="73" spans="1:10" s="57" customFormat="1" ht="15.75" x14ac:dyDescent="0.25">
      <c r="A73" s="87"/>
      <c r="B73" s="194"/>
      <c r="C73" s="195"/>
      <c r="D73" s="196"/>
      <c r="E73" s="197"/>
      <c r="F73" s="198"/>
      <c r="G73" s="199"/>
      <c r="H73" s="199"/>
      <c r="I73" s="135"/>
      <c r="J73" s="79"/>
    </row>
    <row r="74" spans="1:10" s="57" customFormat="1" ht="42.75" x14ac:dyDescent="0.25">
      <c r="A74" s="87"/>
      <c r="B74" s="142" t="s">
        <v>127</v>
      </c>
      <c r="C74" s="50">
        <f>1+C72</f>
        <v>5</v>
      </c>
      <c r="D74" s="52" t="s">
        <v>140</v>
      </c>
      <c r="E74" s="28">
        <v>1.6</v>
      </c>
      <c r="F74" s="29" t="s">
        <v>135</v>
      </c>
      <c r="G74" s="30"/>
      <c r="H74" s="30">
        <f>+E74*G74</f>
        <v>0</v>
      </c>
      <c r="I74" s="135"/>
      <c r="J74" s="79"/>
    </row>
    <row r="75" spans="1:10" s="57" customFormat="1" ht="15.75" x14ac:dyDescent="0.25">
      <c r="A75" s="87"/>
      <c r="B75" s="40"/>
      <c r="C75" s="32"/>
      <c r="D75" s="53"/>
      <c r="E75" s="28"/>
      <c r="F75" s="29"/>
      <c r="G75" s="30"/>
      <c r="H75" s="30"/>
      <c r="I75" s="135"/>
      <c r="J75" s="79"/>
    </row>
    <row r="76" spans="1:10" s="57" customFormat="1" ht="78.75" customHeight="1" x14ac:dyDescent="0.25">
      <c r="A76" s="87"/>
      <c r="B76" s="142" t="s">
        <v>127</v>
      </c>
      <c r="C76" s="50">
        <f>1+C74</f>
        <v>6</v>
      </c>
      <c r="D76" s="187" t="s">
        <v>94</v>
      </c>
      <c r="E76" s="28">
        <v>102</v>
      </c>
      <c r="F76" s="29" t="s">
        <v>132</v>
      </c>
      <c r="G76" s="30"/>
      <c r="H76" s="30">
        <f>+E76*G76</f>
        <v>0</v>
      </c>
      <c r="I76" s="135"/>
      <c r="J76" s="79"/>
    </row>
    <row r="77" spans="1:10" s="57" customFormat="1" ht="15.75" x14ac:dyDescent="0.25">
      <c r="A77" s="87"/>
      <c r="B77" s="235"/>
      <c r="C77" s="236"/>
      <c r="D77" s="238"/>
      <c r="E77" s="232"/>
      <c r="F77" s="233"/>
      <c r="G77" s="35"/>
      <c r="H77" s="35"/>
      <c r="I77" s="131"/>
      <c r="J77" s="234"/>
    </row>
    <row r="78" spans="1:10" s="57" customFormat="1" ht="183.75" customHeight="1" x14ac:dyDescent="0.25">
      <c r="A78" s="87"/>
      <c r="B78" s="142" t="s">
        <v>127</v>
      </c>
      <c r="C78" s="50">
        <f>1+C76</f>
        <v>7</v>
      </c>
      <c r="D78" s="187" t="s">
        <v>28</v>
      </c>
      <c r="E78" s="28">
        <v>13</v>
      </c>
      <c r="F78" s="29" t="s">
        <v>132</v>
      </c>
      <c r="G78" s="30"/>
      <c r="H78" s="30">
        <f>+E78*G78</f>
        <v>0</v>
      </c>
      <c r="I78" s="135"/>
      <c r="J78" s="79"/>
    </row>
    <row r="79" spans="1:10" s="57" customFormat="1" ht="57" x14ac:dyDescent="0.25">
      <c r="A79" s="87"/>
      <c r="B79" s="142"/>
      <c r="C79" s="50"/>
      <c r="D79" s="187" t="s">
        <v>95</v>
      </c>
      <c r="E79" s="28">
        <v>1</v>
      </c>
      <c r="F79" s="29" t="s">
        <v>134</v>
      </c>
      <c r="G79" s="30"/>
      <c r="H79" s="30">
        <f>+E79*G79</f>
        <v>0</v>
      </c>
      <c r="I79" s="135"/>
      <c r="J79" s="79"/>
    </row>
    <row r="80" spans="1:10" s="57" customFormat="1" ht="15.75" x14ac:dyDescent="0.25">
      <c r="A80" s="87"/>
      <c r="B80" s="14"/>
      <c r="C80" s="26"/>
      <c r="D80" s="53"/>
      <c r="E80" s="28"/>
      <c r="F80" s="29"/>
      <c r="G80" s="30"/>
      <c r="H80" s="30"/>
      <c r="I80" s="135"/>
      <c r="J80" s="79"/>
    </row>
    <row r="81" spans="1:10" s="57" customFormat="1" ht="15.75" x14ac:dyDescent="0.25">
      <c r="A81" s="81"/>
      <c r="B81" s="153"/>
      <c r="C81" s="51"/>
      <c r="D81" s="55" t="s">
        <v>178</v>
      </c>
      <c r="E81" s="28"/>
      <c r="F81" s="29"/>
      <c r="G81" s="30"/>
      <c r="H81" s="30"/>
      <c r="I81" s="135"/>
      <c r="J81" s="79"/>
    </row>
    <row r="82" spans="1:10" s="57" customFormat="1" ht="213.75" x14ac:dyDescent="0.25">
      <c r="A82" s="81"/>
      <c r="B82" s="142" t="s">
        <v>127</v>
      </c>
      <c r="C82" s="50">
        <f>1+C78</f>
        <v>8</v>
      </c>
      <c r="D82" s="52" t="s">
        <v>22</v>
      </c>
      <c r="E82" s="28">
        <v>2</v>
      </c>
      <c r="F82" s="29" t="s">
        <v>134</v>
      </c>
      <c r="G82" s="30"/>
      <c r="H82" s="30">
        <f>+E82*G82</f>
        <v>0</v>
      </c>
      <c r="I82" s="135"/>
      <c r="J82" s="79"/>
    </row>
    <row r="83" spans="1:10" s="57" customFormat="1" ht="15.75" x14ac:dyDescent="0.25">
      <c r="A83" s="81"/>
      <c r="B83" s="142"/>
      <c r="C83" s="50"/>
      <c r="D83" s="52"/>
      <c r="E83" s="28"/>
      <c r="F83" s="29"/>
      <c r="G83" s="30"/>
      <c r="H83" s="30"/>
      <c r="I83" s="135"/>
      <c r="J83" s="79"/>
    </row>
    <row r="84" spans="1:10" s="57" customFormat="1" ht="15.75" x14ac:dyDescent="0.25">
      <c r="A84" s="81"/>
      <c r="B84" s="142"/>
      <c r="C84" s="50"/>
      <c r="D84" s="55" t="s">
        <v>17</v>
      </c>
      <c r="E84" s="28"/>
      <c r="F84" s="29"/>
      <c r="G84" s="30"/>
      <c r="H84" s="30"/>
      <c r="I84" s="135"/>
      <c r="J84" s="79"/>
    </row>
    <row r="85" spans="1:10" s="57" customFormat="1" ht="57" x14ac:dyDescent="0.25">
      <c r="A85" s="81"/>
      <c r="B85" s="142" t="s">
        <v>127</v>
      </c>
      <c r="C85" s="50">
        <f>1+C82</f>
        <v>9</v>
      </c>
      <c r="D85" s="52" t="s">
        <v>18</v>
      </c>
      <c r="E85" s="28"/>
      <c r="F85" s="29"/>
      <c r="G85" s="30"/>
      <c r="H85" s="30"/>
      <c r="I85" s="135"/>
      <c r="J85" s="79"/>
    </row>
    <row r="86" spans="1:10" s="57" customFormat="1" ht="15.75" x14ac:dyDescent="0.25">
      <c r="A86" s="81"/>
      <c r="B86" s="142"/>
      <c r="C86" s="50"/>
      <c r="D86" s="58" t="s">
        <v>19</v>
      </c>
      <c r="E86" s="28">
        <v>1</v>
      </c>
      <c r="F86" s="29" t="s">
        <v>134</v>
      </c>
      <c r="G86" s="30"/>
      <c r="H86" s="30">
        <f>+E86*G86</f>
        <v>0</v>
      </c>
      <c r="I86" s="135"/>
      <c r="J86" s="79"/>
    </row>
    <row r="87" spans="1:10" s="57" customFormat="1" ht="15.75" x14ac:dyDescent="0.25">
      <c r="A87" s="81"/>
      <c r="B87" s="142"/>
      <c r="C87" s="50"/>
      <c r="D87" s="58" t="s">
        <v>20</v>
      </c>
      <c r="E87" s="28">
        <v>1</v>
      </c>
      <c r="F87" s="29" t="s">
        <v>134</v>
      </c>
      <c r="G87" s="30"/>
      <c r="H87" s="30">
        <f>+E87*G87</f>
        <v>0</v>
      </c>
      <c r="I87" s="135"/>
      <c r="J87" s="79"/>
    </row>
    <row r="88" spans="1:10" s="57" customFormat="1" ht="15.75" x14ac:dyDescent="0.25">
      <c r="A88" s="80"/>
      <c r="B88" s="40"/>
      <c r="C88" s="32"/>
      <c r="D88" s="154"/>
      <c r="E88" s="28"/>
      <c r="F88" s="29"/>
      <c r="G88" s="30"/>
      <c r="H88" s="30"/>
      <c r="I88" s="135"/>
      <c r="J88" s="79"/>
    </row>
    <row r="89" spans="1:10" s="57" customFormat="1" ht="15.75" x14ac:dyDescent="0.25">
      <c r="A89" s="87"/>
      <c r="B89" s="142" t="s">
        <v>127</v>
      </c>
      <c r="C89" s="24" t="s">
        <v>145</v>
      </c>
      <c r="D89" s="41" t="s">
        <v>98</v>
      </c>
      <c r="E89" s="28"/>
      <c r="F89" s="29"/>
      <c r="G89" s="30"/>
      <c r="H89" s="30"/>
      <c r="I89" s="135"/>
      <c r="J89" s="79"/>
    </row>
    <row r="90" spans="1:10" s="203" customFormat="1" ht="15.75" x14ac:dyDescent="0.25">
      <c r="A90" s="193"/>
      <c r="B90" s="194" t="s">
        <v>127</v>
      </c>
      <c r="C90" s="202">
        <v>1</v>
      </c>
      <c r="D90" s="187" t="s">
        <v>7</v>
      </c>
      <c r="E90" s="190">
        <v>2</v>
      </c>
      <c r="F90" s="198" t="s">
        <v>134</v>
      </c>
      <c r="G90" s="199"/>
      <c r="H90" s="199">
        <f>+E90*G90</f>
        <v>0</v>
      </c>
      <c r="I90" s="200"/>
      <c r="J90" s="201"/>
    </row>
    <row r="91" spans="1:10" s="203" customFormat="1" ht="15.75" x14ac:dyDescent="0.25">
      <c r="A91" s="193"/>
      <c r="B91" s="204"/>
      <c r="C91" s="205"/>
      <c r="D91" s="206"/>
      <c r="E91" s="207"/>
      <c r="F91" s="208"/>
      <c r="G91" s="199"/>
      <c r="H91" s="199"/>
      <c r="I91" s="200"/>
      <c r="J91" s="201"/>
    </row>
    <row r="92" spans="1:10" s="203" customFormat="1" ht="85.5" x14ac:dyDescent="0.25">
      <c r="A92" s="193"/>
      <c r="B92" s="194" t="s">
        <v>127</v>
      </c>
      <c r="C92" s="202">
        <f>1+C90</f>
        <v>2</v>
      </c>
      <c r="D92" s="187" t="s">
        <v>180</v>
      </c>
      <c r="E92" s="190">
        <v>102</v>
      </c>
      <c r="F92" s="198" t="s">
        <v>132</v>
      </c>
      <c r="G92" s="199"/>
      <c r="H92" s="199">
        <f>+E92*G92</f>
        <v>0</v>
      </c>
      <c r="I92" s="200"/>
      <c r="J92" s="201"/>
    </row>
    <row r="93" spans="1:10" s="203" customFormat="1" ht="15.75" x14ac:dyDescent="0.25">
      <c r="A93" s="193"/>
      <c r="B93" s="239"/>
      <c r="C93" s="240"/>
      <c r="D93" s="241"/>
      <c r="E93" s="242"/>
      <c r="F93" s="243"/>
      <c r="G93" s="244"/>
      <c r="H93" s="244"/>
      <c r="I93" s="245"/>
      <c r="J93" s="246"/>
    </row>
    <row r="94" spans="1:10" s="203" customFormat="1" ht="28.5" x14ac:dyDescent="0.25">
      <c r="A94" s="193"/>
      <c r="B94" s="194" t="s">
        <v>127</v>
      </c>
      <c r="C94" s="202">
        <f>1+C92</f>
        <v>3</v>
      </c>
      <c r="D94" s="187" t="s">
        <v>142</v>
      </c>
      <c r="E94" s="190">
        <v>12</v>
      </c>
      <c r="F94" s="198" t="s">
        <v>138</v>
      </c>
      <c r="G94" s="199"/>
      <c r="H94" s="199">
        <f>+E94*G94</f>
        <v>0</v>
      </c>
      <c r="I94" s="200"/>
      <c r="J94" s="201"/>
    </row>
    <row r="95" spans="1:10" s="203" customFormat="1" ht="15.75" x14ac:dyDescent="0.25">
      <c r="A95" s="193"/>
      <c r="B95" s="204"/>
      <c r="C95" s="205"/>
      <c r="D95" s="206"/>
      <c r="E95" s="190"/>
      <c r="F95" s="198"/>
      <c r="G95" s="199"/>
      <c r="H95" s="199"/>
      <c r="I95" s="200"/>
      <c r="J95" s="201"/>
    </row>
    <row r="96" spans="1:10" s="203" customFormat="1" ht="104.25" customHeight="1" x14ac:dyDescent="0.25">
      <c r="A96" s="193"/>
      <c r="B96" s="194" t="s">
        <v>127</v>
      </c>
      <c r="C96" s="202">
        <f>1+C94</f>
        <v>4</v>
      </c>
      <c r="D96" s="187" t="s">
        <v>181</v>
      </c>
      <c r="E96" s="197">
        <v>1</v>
      </c>
      <c r="F96" s="210" t="s">
        <v>133</v>
      </c>
      <c r="G96" s="199"/>
      <c r="H96" s="199">
        <f>+E96*G96</f>
        <v>0</v>
      </c>
      <c r="I96" s="200"/>
      <c r="J96" s="201"/>
    </row>
    <row r="97" spans="1:10" s="203" customFormat="1" ht="15.75" x14ac:dyDescent="0.25">
      <c r="A97" s="193"/>
      <c r="B97" s="194"/>
      <c r="C97" s="202"/>
      <c r="D97" s="187"/>
      <c r="E97" s="197"/>
      <c r="F97" s="210"/>
      <c r="G97" s="212"/>
      <c r="H97" s="213"/>
      <c r="I97" s="200"/>
      <c r="J97" s="201"/>
    </row>
    <row r="98" spans="1:10" s="57" customFormat="1" ht="16.5" x14ac:dyDescent="0.25">
      <c r="A98" s="81"/>
      <c r="B98" s="142" t="s">
        <v>127</v>
      </c>
      <c r="C98" s="24" t="s">
        <v>129</v>
      </c>
      <c r="D98" s="140" t="s">
        <v>33</v>
      </c>
      <c r="E98" s="25"/>
      <c r="F98" s="118"/>
      <c r="G98" s="119"/>
      <c r="H98" s="119"/>
      <c r="I98" s="135"/>
      <c r="J98" s="79"/>
    </row>
    <row r="99" spans="1:10" s="57" customFormat="1" ht="16.5" x14ac:dyDescent="0.25">
      <c r="A99" s="81"/>
      <c r="B99" s="142"/>
      <c r="C99" s="24"/>
      <c r="D99" s="155" t="s">
        <v>164</v>
      </c>
      <c r="E99" s="25"/>
      <c r="F99" s="118"/>
      <c r="G99" s="119"/>
      <c r="H99" s="119"/>
      <c r="I99" s="135"/>
      <c r="J99" s="79"/>
    </row>
    <row r="100" spans="1:10" s="57" customFormat="1" ht="15.75" x14ac:dyDescent="0.25">
      <c r="A100" s="80"/>
      <c r="B100" s="142" t="s">
        <v>127</v>
      </c>
      <c r="C100" s="27" t="s">
        <v>130</v>
      </c>
      <c r="D100" s="54" t="s">
        <v>153</v>
      </c>
      <c r="E100" s="25"/>
      <c r="F100" s="118"/>
      <c r="G100" s="119"/>
      <c r="H100" s="119"/>
      <c r="I100" s="135"/>
      <c r="J100" s="79"/>
    </row>
    <row r="101" spans="1:10" s="57" customFormat="1" ht="42.75" x14ac:dyDescent="0.25">
      <c r="A101" s="81"/>
      <c r="B101" s="142" t="s">
        <v>127</v>
      </c>
      <c r="C101" s="31">
        <v>1</v>
      </c>
      <c r="D101" s="187" t="s">
        <v>8</v>
      </c>
      <c r="E101" s="28">
        <v>80</v>
      </c>
      <c r="F101" s="39" t="s">
        <v>132</v>
      </c>
      <c r="G101" s="59"/>
      <c r="H101" s="30">
        <f>+E101*G101</f>
        <v>0</v>
      </c>
      <c r="I101" s="135"/>
      <c r="J101" s="79"/>
    </row>
    <row r="102" spans="1:10" s="57" customFormat="1" ht="15.75" x14ac:dyDescent="0.25">
      <c r="A102" s="80"/>
      <c r="B102" s="14"/>
      <c r="C102" s="26"/>
      <c r="D102" s="214"/>
      <c r="E102" s="28"/>
      <c r="F102" s="39"/>
      <c r="G102" s="59"/>
      <c r="H102" s="59"/>
      <c r="I102" s="135"/>
      <c r="J102" s="79"/>
    </row>
    <row r="103" spans="1:10" s="57" customFormat="1" ht="15.75" x14ac:dyDescent="0.25">
      <c r="A103" s="81"/>
      <c r="B103" s="142" t="s">
        <v>127</v>
      </c>
      <c r="C103" s="31">
        <v>2</v>
      </c>
      <c r="D103" s="187" t="s">
        <v>34</v>
      </c>
      <c r="E103" s="28">
        <v>60</v>
      </c>
      <c r="F103" s="39" t="s">
        <v>132</v>
      </c>
      <c r="G103" s="59"/>
      <c r="H103" s="30">
        <f>+E103*G103</f>
        <v>0</v>
      </c>
      <c r="I103" s="135"/>
      <c r="J103" s="79"/>
    </row>
    <row r="104" spans="1:10" s="57" customFormat="1" ht="15.75" x14ac:dyDescent="0.25">
      <c r="A104" s="80"/>
      <c r="B104" s="141"/>
      <c r="C104" s="24"/>
      <c r="D104" s="206"/>
      <c r="E104" s="28"/>
      <c r="F104" s="39"/>
      <c r="G104" s="59"/>
      <c r="H104" s="59"/>
      <c r="I104" s="135"/>
      <c r="J104" s="79"/>
    </row>
    <row r="105" spans="1:10" s="57" customFormat="1" ht="85.5" x14ac:dyDescent="0.25">
      <c r="A105" s="80"/>
      <c r="B105" s="142" t="s">
        <v>127</v>
      </c>
      <c r="C105" s="31">
        <v>3</v>
      </c>
      <c r="D105" s="187" t="s">
        <v>9</v>
      </c>
      <c r="E105" s="28">
        <v>325</v>
      </c>
      <c r="F105" s="39" t="s">
        <v>138</v>
      </c>
      <c r="G105" s="59"/>
      <c r="H105" s="30">
        <f>+E105*G105</f>
        <v>0</v>
      </c>
      <c r="I105" s="135"/>
      <c r="J105" s="79"/>
    </row>
    <row r="106" spans="1:10" s="57" customFormat="1" ht="15.75" x14ac:dyDescent="0.25">
      <c r="A106" s="80"/>
      <c r="B106" s="141"/>
      <c r="C106" s="24"/>
      <c r="D106" s="206"/>
      <c r="E106" s="28"/>
      <c r="F106" s="39"/>
      <c r="G106" s="59"/>
      <c r="H106" s="59"/>
      <c r="I106" s="135"/>
      <c r="J106" s="79"/>
    </row>
    <row r="107" spans="1:10" s="57" customFormat="1" ht="99" customHeight="1" x14ac:dyDescent="0.25">
      <c r="A107" s="80"/>
      <c r="B107" s="142" t="s">
        <v>127</v>
      </c>
      <c r="C107" s="31">
        <v>4</v>
      </c>
      <c r="D107" s="187" t="s">
        <v>29</v>
      </c>
      <c r="E107" s="28">
        <v>15</v>
      </c>
      <c r="F107" s="39" t="s">
        <v>132</v>
      </c>
      <c r="G107" s="59"/>
      <c r="H107" s="30">
        <f>+E107*G107</f>
        <v>0</v>
      </c>
      <c r="I107" s="135"/>
      <c r="J107" s="79"/>
    </row>
    <row r="108" spans="1:10" s="57" customFormat="1" ht="15.75" x14ac:dyDescent="0.25">
      <c r="A108" s="80"/>
      <c r="B108" s="142"/>
      <c r="C108" s="31"/>
      <c r="D108" s="52"/>
      <c r="E108" s="28"/>
      <c r="F108" s="39"/>
      <c r="G108" s="59"/>
      <c r="H108" s="59"/>
      <c r="I108" s="135"/>
      <c r="J108" s="79"/>
    </row>
    <row r="109" spans="1:10" s="57" customFormat="1" ht="15.75" x14ac:dyDescent="0.25">
      <c r="A109" s="81"/>
      <c r="B109" s="142" t="s">
        <v>127</v>
      </c>
      <c r="C109" s="120" t="s">
        <v>38</v>
      </c>
      <c r="D109" s="54" t="s">
        <v>179</v>
      </c>
      <c r="E109" s="28"/>
      <c r="F109" s="39"/>
      <c r="G109" s="59"/>
      <c r="H109" s="59"/>
      <c r="I109" s="135"/>
      <c r="J109" s="79"/>
    </row>
    <row r="110" spans="1:10" s="57" customFormat="1" ht="96" customHeight="1" x14ac:dyDescent="0.25">
      <c r="A110" s="83"/>
      <c r="B110" s="142" t="s">
        <v>127</v>
      </c>
      <c r="C110" s="34">
        <v>1</v>
      </c>
      <c r="D110" s="187" t="s">
        <v>10</v>
      </c>
      <c r="E110" s="28"/>
      <c r="F110" s="39"/>
      <c r="G110" s="59"/>
      <c r="H110" s="59"/>
      <c r="I110" s="135"/>
      <c r="J110" s="79"/>
    </row>
    <row r="111" spans="1:10" s="57" customFormat="1" ht="15.75" x14ac:dyDescent="0.25">
      <c r="A111" s="121"/>
      <c r="B111" s="14"/>
      <c r="C111" s="26"/>
      <c r="D111" s="214" t="s">
        <v>35</v>
      </c>
      <c r="E111" s="28">
        <v>130</v>
      </c>
      <c r="F111" s="39" t="s">
        <v>135</v>
      </c>
      <c r="G111" s="59"/>
      <c r="H111" s="30">
        <f>+E111*G111</f>
        <v>0</v>
      </c>
      <c r="I111" s="135"/>
      <c r="J111" s="79"/>
    </row>
    <row r="112" spans="1:10" s="57" customFormat="1" ht="15.75" x14ac:dyDescent="0.25">
      <c r="A112" s="80"/>
      <c r="B112" s="14"/>
      <c r="C112" s="26"/>
      <c r="D112" s="52"/>
      <c r="E112" s="28"/>
      <c r="F112" s="39"/>
      <c r="G112" s="59"/>
      <c r="H112" s="59"/>
      <c r="I112" s="135"/>
      <c r="J112" s="79"/>
    </row>
    <row r="113" spans="1:10" s="57" customFormat="1" ht="42.75" x14ac:dyDescent="0.25">
      <c r="A113" s="80"/>
      <c r="B113" s="142" t="s">
        <v>127</v>
      </c>
      <c r="C113" s="34">
        <v>2</v>
      </c>
      <c r="D113" s="52" t="s">
        <v>37</v>
      </c>
      <c r="E113" s="28">
        <v>325</v>
      </c>
      <c r="F113" s="39" t="s">
        <v>138</v>
      </c>
      <c r="G113" s="59"/>
      <c r="H113" s="30">
        <f>+E113*G113</f>
        <v>0</v>
      </c>
      <c r="I113" s="135"/>
      <c r="J113" s="79"/>
    </row>
    <row r="114" spans="1:10" s="57" customFormat="1" ht="86.25" customHeight="1" x14ac:dyDescent="0.25">
      <c r="A114" s="80"/>
      <c r="B114" s="159"/>
      <c r="C114" s="230"/>
      <c r="D114" s="255"/>
      <c r="E114" s="232"/>
      <c r="F114" s="247"/>
      <c r="G114" s="248"/>
      <c r="H114" s="248"/>
      <c r="I114" s="131"/>
      <c r="J114" s="234"/>
    </row>
    <row r="115" spans="1:10" s="57" customFormat="1" ht="15.75" x14ac:dyDescent="0.25">
      <c r="A115" s="81"/>
      <c r="B115" s="142" t="s">
        <v>127</v>
      </c>
      <c r="C115" s="120" t="s">
        <v>143</v>
      </c>
      <c r="D115" s="55" t="s">
        <v>31</v>
      </c>
      <c r="E115" s="28"/>
      <c r="F115" s="39"/>
      <c r="G115" s="59"/>
      <c r="H115" s="59"/>
      <c r="I115" s="135"/>
      <c r="J115" s="79"/>
    </row>
    <row r="116" spans="1:10" s="57" customFormat="1" ht="170.25" customHeight="1" x14ac:dyDescent="0.25">
      <c r="A116" s="81"/>
      <c r="B116" s="142" t="s">
        <v>127</v>
      </c>
      <c r="C116" s="50">
        <v>1</v>
      </c>
      <c r="D116" s="123" t="s">
        <v>172</v>
      </c>
      <c r="E116" s="28"/>
      <c r="F116" s="39"/>
      <c r="G116" s="59"/>
      <c r="H116" s="59"/>
      <c r="I116" s="135"/>
      <c r="J116" s="79"/>
    </row>
    <row r="117" spans="1:10" s="57" customFormat="1" ht="15.75" x14ac:dyDescent="0.25">
      <c r="A117" s="81"/>
      <c r="B117" s="14"/>
      <c r="C117" s="26"/>
      <c r="D117" s="215">
        <v>0.3</v>
      </c>
      <c r="E117" s="28">
        <v>100</v>
      </c>
      <c r="F117" s="39" t="s">
        <v>135</v>
      </c>
      <c r="G117" s="59"/>
      <c r="H117" s="30">
        <f>+E117*G117</f>
        <v>0</v>
      </c>
      <c r="I117" s="135"/>
      <c r="J117" s="79"/>
    </row>
    <row r="118" spans="1:10" s="57" customFormat="1" ht="15.75" x14ac:dyDescent="0.25">
      <c r="A118" s="81"/>
      <c r="B118" s="14"/>
      <c r="C118" s="26"/>
      <c r="D118" s="53"/>
      <c r="E118" s="28"/>
      <c r="F118" s="39"/>
      <c r="G118" s="59"/>
      <c r="H118" s="59"/>
      <c r="I118" s="135"/>
      <c r="J118" s="79"/>
    </row>
    <row r="119" spans="1:10" s="57" customFormat="1" ht="164.25" customHeight="1" x14ac:dyDescent="0.25">
      <c r="A119" s="81"/>
      <c r="B119" s="142" t="s">
        <v>127</v>
      </c>
      <c r="C119" s="50">
        <v>2</v>
      </c>
      <c r="D119" s="52" t="s">
        <v>173</v>
      </c>
      <c r="E119" s="36"/>
      <c r="F119" s="124"/>
      <c r="G119" s="125"/>
      <c r="H119" s="125"/>
      <c r="I119" s="135"/>
      <c r="J119" s="79"/>
    </row>
    <row r="120" spans="1:10" s="57" customFormat="1" ht="15.75" x14ac:dyDescent="0.25">
      <c r="A120" s="81"/>
      <c r="B120" s="14"/>
      <c r="C120" s="26"/>
      <c r="D120" s="216">
        <v>0.2</v>
      </c>
      <c r="E120" s="28">
        <v>65</v>
      </c>
      <c r="F120" s="39" t="s">
        <v>135</v>
      </c>
      <c r="G120" s="59"/>
      <c r="H120" s="30">
        <f>+E120*G120</f>
        <v>0</v>
      </c>
      <c r="I120" s="135"/>
      <c r="J120" s="79"/>
    </row>
    <row r="121" spans="1:10" s="57" customFormat="1" ht="15.75" x14ac:dyDescent="0.25">
      <c r="A121" s="81"/>
      <c r="B121" s="14"/>
      <c r="C121" s="26"/>
      <c r="D121" s="52"/>
      <c r="E121" s="28"/>
      <c r="F121" s="39"/>
      <c r="G121" s="59"/>
      <c r="H121" s="59"/>
      <c r="I121" s="135"/>
      <c r="J121" s="79"/>
    </row>
    <row r="122" spans="1:10" s="203" customFormat="1" ht="46.5" customHeight="1" x14ac:dyDescent="0.25">
      <c r="A122" s="217"/>
      <c r="B122" s="194" t="s">
        <v>127</v>
      </c>
      <c r="C122" s="195">
        <v>3</v>
      </c>
      <c r="D122" s="187" t="s">
        <v>11</v>
      </c>
      <c r="E122" s="190"/>
      <c r="F122" s="218"/>
      <c r="G122" s="219"/>
      <c r="H122" s="199"/>
      <c r="I122" s="200"/>
      <c r="J122" s="201"/>
    </row>
    <row r="123" spans="1:10" s="203" customFormat="1" ht="28.5" x14ac:dyDescent="0.25">
      <c r="A123" s="217"/>
      <c r="B123" s="194"/>
      <c r="C123" s="195"/>
      <c r="D123" s="220" t="s">
        <v>12</v>
      </c>
      <c r="E123" s="190">
        <v>160</v>
      </c>
      <c r="F123" s="218" t="s">
        <v>138</v>
      </c>
      <c r="G123" s="219"/>
      <c r="H123" s="199">
        <f>+E123*G123</f>
        <v>0</v>
      </c>
      <c r="I123" s="200"/>
      <c r="J123" s="201"/>
    </row>
    <row r="124" spans="1:10" s="203" customFormat="1" ht="28.5" x14ac:dyDescent="0.25">
      <c r="A124" s="217"/>
      <c r="B124" s="194"/>
      <c r="C124" s="195"/>
      <c r="D124" s="220" t="s">
        <v>13</v>
      </c>
      <c r="E124" s="190">
        <v>45</v>
      </c>
      <c r="F124" s="218" t="s">
        <v>138</v>
      </c>
      <c r="G124" s="219"/>
      <c r="H124" s="199">
        <f>+E124*G124</f>
        <v>0</v>
      </c>
      <c r="I124" s="200"/>
      <c r="J124" s="201"/>
    </row>
    <row r="125" spans="1:10" s="203" customFormat="1" ht="28.5" x14ac:dyDescent="0.25">
      <c r="A125" s="217"/>
      <c r="B125" s="194"/>
      <c r="C125" s="195"/>
      <c r="D125" s="187" t="s">
        <v>30</v>
      </c>
      <c r="E125" s="190">
        <v>120</v>
      </c>
      <c r="F125" s="218" t="s">
        <v>138</v>
      </c>
      <c r="G125" s="219"/>
      <c r="H125" s="199">
        <f>+E125*G125</f>
        <v>0</v>
      </c>
      <c r="I125" s="200"/>
      <c r="J125" s="201"/>
    </row>
    <row r="126" spans="1:10" s="203" customFormat="1" ht="15.75" x14ac:dyDescent="0.25">
      <c r="A126" s="217"/>
      <c r="B126" s="194"/>
      <c r="C126" s="195"/>
      <c r="D126" s="187"/>
      <c r="E126" s="190"/>
      <c r="F126" s="218"/>
      <c r="G126" s="219"/>
      <c r="H126" s="199"/>
      <c r="I126" s="200"/>
      <c r="J126" s="201"/>
    </row>
    <row r="127" spans="1:10" s="203" customFormat="1" ht="15.75" x14ac:dyDescent="0.25">
      <c r="A127" s="221"/>
      <c r="B127" s="204"/>
      <c r="C127" s="205"/>
      <c r="D127" s="187"/>
      <c r="E127" s="190"/>
      <c r="F127" s="218"/>
      <c r="G127" s="219"/>
      <c r="H127" s="219"/>
      <c r="I127" s="200"/>
      <c r="J127" s="201"/>
    </row>
    <row r="128" spans="1:10" s="203" customFormat="1" ht="57" x14ac:dyDescent="0.25">
      <c r="A128" s="221"/>
      <c r="B128" s="194" t="s">
        <v>127</v>
      </c>
      <c r="C128" s="195">
        <v>4</v>
      </c>
      <c r="D128" s="186" t="s">
        <v>15</v>
      </c>
      <c r="E128" s="190">
        <v>325</v>
      </c>
      <c r="F128" s="218" t="s">
        <v>138</v>
      </c>
      <c r="G128" s="219"/>
      <c r="H128" s="199">
        <f>+E128*G128</f>
        <v>0</v>
      </c>
      <c r="I128" s="200"/>
      <c r="J128" s="201"/>
    </row>
    <row r="129" spans="1:10" s="203" customFormat="1" ht="15.75" x14ac:dyDescent="0.25">
      <c r="A129" s="221"/>
      <c r="B129" s="194"/>
      <c r="C129" s="195"/>
      <c r="D129" s="186"/>
      <c r="E129" s="190"/>
      <c r="F129" s="218"/>
      <c r="G129" s="219"/>
      <c r="H129" s="219"/>
      <c r="I129" s="200"/>
      <c r="J129" s="201"/>
    </row>
    <row r="130" spans="1:10" s="203" customFormat="1" ht="42.75" x14ac:dyDescent="0.25">
      <c r="A130" s="222"/>
      <c r="B130" s="194" t="s">
        <v>127</v>
      </c>
      <c r="C130" s="195">
        <v>5</v>
      </c>
      <c r="D130" s="187" t="s">
        <v>32</v>
      </c>
      <c r="E130" s="190">
        <v>15</v>
      </c>
      <c r="F130" s="218" t="s">
        <v>132</v>
      </c>
      <c r="G130" s="219"/>
      <c r="H130" s="199">
        <f>+E130*G130</f>
        <v>0</v>
      </c>
      <c r="I130" s="200"/>
      <c r="J130" s="201"/>
    </row>
    <row r="131" spans="1:10" s="203" customFormat="1" ht="15.75" x14ac:dyDescent="0.25">
      <c r="A131" s="222"/>
      <c r="B131" s="194"/>
      <c r="C131" s="195"/>
      <c r="D131" s="187"/>
      <c r="E131" s="190"/>
      <c r="F131" s="218"/>
      <c r="G131" s="219"/>
      <c r="H131" s="219"/>
      <c r="I131" s="200"/>
      <c r="J131" s="201"/>
    </row>
    <row r="132" spans="1:10" s="203" customFormat="1" ht="42.75" x14ac:dyDescent="0.25">
      <c r="A132" s="222"/>
      <c r="B132" s="194" t="s">
        <v>127</v>
      </c>
      <c r="C132" s="195">
        <v>6</v>
      </c>
      <c r="D132" s="187" t="s">
        <v>14</v>
      </c>
      <c r="E132" s="190">
        <v>60</v>
      </c>
      <c r="F132" s="198" t="s">
        <v>132</v>
      </c>
      <c r="G132" s="199"/>
      <c r="H132" s="199">
        <f>+E132*G132</f>
        <v>0</v>
      </c>
      <c r="I132" s="200"/>
      <c r="J132" s="201"/>
    </row>
    <row r="133" spans="1:10" s="211" customFormat="1" ht="15.75" x14ac:dyDescent="0.25">
      <c r="A133" s="222"/>
      <c r="B133" s="256"/>
      <c r="C133" s="257"/>
      <c r="D133" s="238"/>
      <c r="E133" s="242"/>
      <c r="F133" s="249"/>
      <c r="G133" s="250"/>
      <c r="H133" s="250"/>
      <c r="I133" s="245"/>
      <c r="J133" s="246"/>
    </row>
    <row r="134" spans="1:10" s="211" customFormat="1" ht="71.25" x14ac:dyDescent="0.25">
      <c r="A134" s="193"/>
      <c r="B134" s="194" t="s">
        <v>127</v>
      </c>
      <c r="C134" s="195">
        <v>7</v>
      </c>
      <c r="D134" s="187" t="s">
        <v>16</v>
      </c>
      <c r="E134" s="190">
        <v>50</v>
      </c>
      <c r="F134" s="218" t="s">
        <v>132</v>
      </c>
      <c r="G134" s="219"/>
      <c r="H134" s="199">
        <f>+E134*G134</f>
        <v>0</v>
      </c>
      <c r="I134" s="200"/>
      <c r="J134" s="201"/>
    </row>
    <row r="135" spans="1:10" s="211" customFormat="1" ht="15.75" x14ac:dyDescent="0.25">
      <c r="A135" s="193"/>
      <c r="B135" s="204"/>
      <c r="C135" s="205"/>
      <c r="D135" s="206"/>
      <c r="E135" s="190"/>
      <c r="F135" s="218"/>
      <c r="G135" s="223"/>
      <c r="H135" s="213"/>
      <c r="I135" s="200"/>
      <c r="J135" s="201"/>
    </row>
    <row r="136" spans="1:10" s="211" customFormat="1" ht="15.75" x14ac:dyDescent="0.25">
      <c r="A136" s="193"/>
      <c r="B136" s="194" t="s">
        <v>127</v>
      </c>
      <c r="C136" s="224" t="s">
        <v>145</v>
      </c>
      <c r="D136" s="225" t="s">
        <v>141</v>
      </c>
      <c r="E136" s="190"/>
      <c r="F136" s="218"/>
      <c r="G136" s="219"/>
      <c r="H136" s="219"/>
      <c r="I136" s="200"/>
      <c r="J136" s="201"/>
    </row>
    <row r="137" spans="1:10" s="211" customFormat="1" ht="15.75" customHeight="1" x14ac:dyDescent="0.25">
      <c r="A137" s="209"/>
      <c r="B137" s="194" t="s">
        <v>127</v>
      </c>
      <c r="C137" s="226" t="s">
        <v>147</v>
      </c>
      <c r="D137" s="227">
        <v>10</v>
      </c>
      <c r="E137" s="190">
        <v>1</v>
      </c>
      <c r="F137" s="210" t="s">
        <v>133</v>
      </c>
      <c r="G137" s="199"/>
      <c r="H137" s="199">
        <f>SUM(H6:H136)*D137/100</f>
        <v>0</v>
      </c>
      <c r="I137" s="200"/>
      <c r="J137" s="201"/>
    </row>
    <row r="138" spans="1:10" ht="15.75" thickBot="1" x14ac:dyDescent="0.25">
      <c r="A138" s="44"/>
      <c r="B138" s="156"/>
      <c r="D138" s="157"/>
      <c r="E138" s="158"/>
      <c r="F138" s="157"/>
      <c r="G138" s="158"/>
      <c r="H138" s="158"/>
      <c r="J138" s="88"/>
    </row>
    <row r="139" spans="1:10" ht="25.5" customHeight="1" thickBot="1" x14ac:dyDescent="0.3">
      <c r="A139" s="44"/>
      <c r="B139" s="45"/>
      <c r="C139" s="45"/>
      <c r="D139" s="46"/>
      <c r="E139" s="47"/>
      <c r="F139" s="48"/>
      <c r="G139" s="60" t="s">
        <v>119</v>
      </c>
      <c r="H139" s="189">
        <f>SUM(H6:H137)</f>
        <v>0</v>
      </c>
      <c r="J139" s="79"/>
    </row>
  </sheetData>
  <mergeCells count="1">
    <mergeCell ref="D5:H5"/>
  </mergeCells>
  <phoneticPr fontId="17" type="noConversion"/>
  <pageMargins left="0.47244094488189003" right="0.16141732283464599" top="0.31496062992126" bottom="0.547244094488189" header="0.196850393700787" footer="0.39763779527559101"/>
  <pageSetup paperSize="9" scale="85" orientation="portrait" horizontalDpi="300" verticalDpi="360" r:id="rId1"/>
  <headerFooter alignWithMargins="0">
    <oddFooter>&amp;R&amp;8&amp;A stran &amp;P</oddFooter>
  </headerFooter>
  <rowBreaks count="2" manualBreakCount="2">
    <brk id="37" min="1" max="7" man="1"/>
    <brk id="11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8</vt:i4>
      </vt:variant>
    </vt:vector>
  </HeadingPairs>
  <TitlesOfParts>
    <vt:vector size="12" baseType="lpstr">
      <vt:lpstr>1. stran</vt:lpstr>
      <vt:lpstr>2-Rekapitulacija</vt:lpstr>
      <vt:lpstr>Skupna dela</vt:lpstr>
      <vt:lpstr>Krak D</vt:lpstr>
      <vt:lpstr>'1. stran'!Področje_tiskanja</vt:lpstr>
      <vt:lpstr>'2-Rekapitulacija'!Področje_tiskanja</vt:lpstr>
      <vt:lpstr>'Krak D'!Področje_tiskanja</vt:lpstr>
      <vt:lpstr>'Skupna dela'!Področje_tiskanja</vt:lpstr>
      <vt:lpstr>'1. stran'!Tiskanje_naslovov</vt:lpstr>
      <vt:lpstr>'2-Rekapitulacija'!Tiskanje_naslovov</vt:lpstr>
      <vt:lpstr>'Krak D'!Tiskanje_naslovov</vt:lpstr>
      <vt:lpstr>'Skupna dela'!Tiskanje_naslovov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Ferjan Uros</dc:creator>
  <cp:lastModifiedBy>Tea Jenkole</cp:lastModifiedBy>
  <cp:lastPrinted>2017-09-05T10:53:55Z</cp:lastPrinted>
  <dcterms:created xsi:type="dcterms:W3CDTF">1998-10-25T07:00:36Z</dcterms:created>
  <dcterms:modified xsi:type="dcterms:W3CDTF">2017-10-12T08:28:19Z</dcterms:modified>
</cp:coreProperties>
</file>