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Jenkole\Documents\Javna naročila\2016\Gradnje\Šmidova\objava\"/>
    </mc:Choice>
  </mc:AlternateContent>
  <bookViews>
    <workbookView xWindow="0" yWindow="0" windowWidth="9765" windowHeight="11370"/>
  </bookViews>
  <sheets>
    <sheet name="Popis" sheetId="1" r:id="rId1"/>
  </sheets>
  <definedNames>
    <definedName name="Izm_11.005">#REF!</definedName>
    <definedName name="Izm_11.006">#REF!</definedName>
    <definedName name="Izm_11.007">#REF!</definedName>
    <definedName name="Izm_11.009">#REF!</definedName>
    <definedName name="s_Prip_del">Popis!#REF!</definedName>
    <definedName name="SU_MAT1">Popis!#REF!</definedName>
    <definedName name="su_mathp">Popis!#REF!</definedName>
    <definedName name="su_montdela">Popis!$H$178</definedName>
    <definedName name="SU_NABAVAMAT">Popis!$H$247</definedName>
    <definedName name="su_nabhp">Popis!#REF!</definedName>
    <definedName name="SU_ZEMDELA">Popis!$H$142</definedName>
    <definedName name="su_zemdela1">Popis!$H$148</definedName>
    <definedName name="Sub_11">Popis!#REF!</definedName>
    <definedName name="Sub_12">Popis!#REF!</definedName>
  </definedNames>
  <calcPr calcId="152511"/>
</workbook>
</file>

<file path=xl/calcChain.xml><?xml version="1.0" encoding="utf-8"?>
<calcChain xmlns="http://schemas.openxmlformats.org/spreadsheetml/2006/main">
  <c r="H245" i="1" l="1"/>
  <c r="H243" i="1"/>
  <c r="H91" i="1"/>
  <c r="H92" i="1"/>
  <c r="H93" i="1"/>
  <c r="H95" i="1"/>
  <c r="H96" i="1"/>
  <c r="H97" i="1"/>
  <c r="H98"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30" i="1"/>
  <c r="H131" i="1"/>
  <c r="H132" i="1"/>
  <c r="H133" i="1"/>
  <c r="H134" i="1"/>
  <c r="H135" i="1"/>
  <c r="H136" i="1"/>
  <c r="H137" i="1"/>
  <c r="H138" i="1"/>
  <c r="H139" i="1"/>
  <c r="H140" i="1"/>
  <c r="H141" i="1"/>
  <c r="H142" i="1"/>
  <c r="H143" i="1"/>
  <c r="H144" i="1"/>
  <c r="H145" i="1"/>
  <c r="H153" i="1"/>
  <c r="H154" i="1"/>
  <c r="H155" i="1"/>
  <c r="H156" i="1"/>
  <c r="H157" i="1"/>
  <c r="H158" i="1"/>
  <c r="H159" i="1"/>
  <c r="H160" i="1"/>
  <c r="H161" i="1"/>
  <c r="H162" i="1"/>
  <c r="H163" i="1"/>
  <c r="H164" i="1"/>
  <c r="H165" i="1"/>
  <c r="H166" i="1"/>
  <c r="H168" i="1"/>
  <c r="H169" i="1"/>
  <c r="H170" i="1"/>
  <c r="H171" i="1"/>
  <c r="H172" i="1"/>
  <c r="H173" i="1"/>
  <c r="H174" i="1"/>
  <c r="H183" i="1"/>
  <c r="H184" i="1"/>
  <c r="H185" i="1"/>
  <c r="H186" i="1"/>
  <c r="H187" i="1"/>
  <c r="H188" i="1"/>
  <c r="H189" i="1"/>
  <c r="H191" i="1"/>
  <c r="H192" i="1"/>
  <c r="H193" i="1"/>
  <c r="H194" i="1"/>
  <c r="H195" i="1"/>
  <c r="H196" i="1"/>
  <c r="H197" i="1"/>
  <c r="H198" i="1"/>
  <c r="H199" i="1"/>
  <c r="H201" i="1"/>
  <c r="H202" i="1"/>
  <c r="H203" i="1"/>
  <c r="H204" i="1"/>
  <c r="H205" i="1"/>
  <c r="H206" i="1"/>
  <c r="H207" i="1"/>
  <c r="H208" i="1"/>
  <c r="H210" i="1"/>
  <c r="H211" i="1"/>
  <c r="H212" i="1"/>
  <c r="H213" i="1"/>
  <c r="H214" i="1"/>
  <c r="H215" i="1"/>
  <c r="H216" i="1"/>
  <c r="H218" i="1"/>
  <c r="H219" i="1"/>
  <c r="H220" i="1"/>
  <c r="H222" i="1"/>
  <c r="H223" i="1"/>
  <c r="H226" i="1"/>
  <c r="H227" i="1"/>
  <c r="H228" i="1"/>
  <c r="H231" i="1"/>
  <c r="H232" i="1"/>
  <c r="H233" i="1"/>
  <c r="H234" i="1"/>
  <c r="H237" i="1"/>
  <c r="H238" i="1"/>
  <c r="H239" i="1"/>
  <c r="H240" i="1"/>
  <c r="H241" i="1"/>
  <c r="H242" i="1"/>
  <c r="H246" i="1" l="1"/>
  <c r="H176" i="1"/>
  <c r="H178" i="1" s="1"/>
  <c r="H79" i="1" s="1"/>
  <c r="H146" i="1"/>
  <c r="H148" i="1" s="1"/>
  <c r="H75" i="1" s="1"/>
  <c r="H247" i="1" l="1"/>
  <c r="H83" i="1" s="1"/>
  <c r="H86" i="1" s="1"/>
  <c r="H56" i="1" s="1"/>
  <c r="H60" i="1" s="1"/>
  <c r="H63" i="1" l="1"/>
  <c r="H65" i="1" s="1"/>
</calcChain>
</file>

<file path=xl/sharedStrings.xml><?xml version="1.0" encoding="utf-8"?>
<sst xmlns="http://schemas.openxmlformats.org/spreadsheetml/2006/main" count="452" uniqueCount="281">
  <si>
    <t xml:space="preserve">POPIS DEL S PREDIZMERAMI IN PREDRAČUNOM </t>
  </si>
  <si>
    <t>PROJEKT:</t>
  </si>
  <si>
    <t>OBJEKT:</t>
  </si>
  <si>
    <t xml:space="preserve"> </t>
  </si>
  <si>
    <t>INVESTITOR:</t>
  </si>
  <si>
    <t>ŠT. PROJEKTA:</t>
  </si>
  <si>
    <t>ŠT. NAČRTA:</t>
  </si>
  <si>
    <t>DATUM:</t>
  </si>
  <si>
    <t>SKUPNA REKAPITULACIJA:</t>
  </si>
  <si>
    <t>€</t>
  </si>
  <si>
    <t>SKUPAJ:</t>
  </si>
  <si>
    <t>SKUPAJ</t>
  </si>
  <si>
    <t>bruto</t>
  </si>
  <si>
    <t>A: REKAPITULACIJA</t>
  </si>
  <si>
    <t>1.0 ZEMELJSKA DELA</t>
  </si>
  <si>
    <t>2.0 MONTAŽNA DELA</t>
  </si>
  <si>
    <t>3.0 NABAVA MATERIALA</t>
  </si>
  <si>
    <t>postavka</t>
  </si>
  <si>
    <t>opis dela</t>
  </si>
  <si>
    <t>enota mere</t>
  </si>
  <si>
    <t>količina</t>
  </si>
  <si>
    <t>cena/enoto</t>
  </si>
  <si>
    <t>cena</t>
  </si>
  <si>
    <t>1.1</t>
  </si>
  <si>
    <t>m1</t>
  </si>
  <si>
    <t>1.2</t>
  </si>
  <si>
    <t>Geodetski posnetek in vris v kataster. En izvod posnetka v Gauss-Krugerjevem sistemu oz.veljavnem sistemu se odda v elektronski obliki.. Izdelava geodetskega načrta po zahtevi upravljalca vodovoda in gradbeni zakonodaji. Obračun za 1 m1 glavnega voda.</t>
  </si>
  <si>
    <t>1.3</t>
  </si>
  <si>
    <t>1.4</t>
  </si>
  <si>
    <t>kos</t>
  </si>
  <si>
    <t>1.5</t>
  </si>
  <si>
    <t>1.6</t>
  </si>
  <si>
    <t>m2</t>
  </si>
  <si>
    <t>m3</t>
  </si>
  <si>
    <t>Dovoz odkopanega materiala  na trajno gradbeno deponijo z nakladanjem na kamion, razkladanjem, razgrinjanjem, planiranjem in utrjevanjem v slojih po 50 cm, vključno stroški deponije.</t>
  </si>
  <si>
    <t>Ročno planiranje dna jarka v projektiranem padcu. Obračun za 1 m2.</t>
  </si>
  <si>
    <t>Nabava in dobava peščenega materiala gr. 0.02-16 mm oziroma po navodilih proizvajalca cevi ter izdelava nasipa za izravnavo dna jarka deb. 10 cm, s planiranjem in utrjevanjem do 95% trdnosti po standardnem Proktorjevem postopku. Obračun za 1 m3.</t>
  </si>
  <si>
    <t>Nabava in dobava peščenega materiala gr. 0.02-16 mm oz.po zahtevah proizvajalca cevi  ter izdelava nasipa do 20 cm nad temenom vodovodne cevi. Na peščeno posteljico se izvede 3-5 cm deb. ležišče cevi. Obsip cevi se izvaja v slojih po 20 cm, istočasno na obeh straneh cevi z utrjevanjem do 95% trdnosti po standardnem Proktorjevem postopku. Paziti je potrebno, da se cev ne premakne iz ležišča.
Obračun za 1 m3.</t>
  </si>
  <si>
    <t>Odkop materiala kot začasnega zasipa deb.10 cm pred končnim vgrajevanjem asfalta z nakladanjem na kamion ter odvozom na  lastno trajno deponijo.
Obračun za 1 m3.</t>
  </si>
  <si>
    <t>Črpanje vode za zavarovanje gradbene jame, do 5 l/s
Obračun za 1 uro.</t>
  </si>
  <si>
    <t>ur</t>
  </si>
  <si>
    <t>Obbetoniranje odcepov, hidrantov, odzračevalnih garnitur, lokov in podbetoniranje NL elementov v jaških, s porabo betona do 0.15-0.20 m3/kos. Obračun za 1 obbetoniranje.</t>
  </si>
  <si>
    <t>Zavarovanje nastavkov za zasune, odzračevalne garniture in hidrante z betonskimi montažnimi podložnimi ploščami, ter namestitev cestnih kap na končno niveleto terena ali cestišča. Obračun za 1 kos.</t>
  </si>
  <si>
    <t>Izkop terena III.-IV.ktg. (ročno:strojno, 20:80) za potrebe postavitve  hidrantov. Obsip hidrantov s primernim gramoznim materialom in izkopanim material (cca 1 m3/ kos). Ureditev terena v prvotno stanje.
Obračun za 1 kos.</t>
  </si>
  <si>
    <t>Nabava in obbetoniranje drogov signalnih tablic za oznako podzemnih hidrantov, odzračevalnih garnitur in zasunov. Stebrički so iz jeklenih cevi d 40 mm, višine 1800 mm. Poraba bet. do 0.15 m3/kos. Obračun za 1 kos.</t>
  </si>
  <si>
    <t>ZEMELJSKA DELA</t>
  </si>
  <si>
    <t>skupaj</t>
  </si>
  <si>
    <t>Prenos, spuščanje in montaža zasunov DN 80 z vgradno garnituro in cestno kapo s podložko. Obračun za 1 kos.</t>
  </si>
  <si>
    <t>2,6</t>
  </si>
  <si>
    <t>Prenos, spuščanje in montaža  nadtalnega hidranta lomljive izvedbe. Prenos, spust in polaganje cevi za hidrant ter poravnavanje v horizontalni in vertikalni smeri. Nabava in polaganje signalnega traka nad vodovodno cevjo do hidranta. Obračun za 1 kos.</t>
  </si>
  <si>
    <t>2,7</t>
  </si>
  <si>
    <t>Prenos, spuščanje in montaža  zobčastih spojk .</t>
  </si>
  <si>
    <t>2,8</t>
  </si>
  <si>
    <t>Izvedba tlačnega preizkusa cevovoda skladno s standardi in zahtevami upravljalca vodovoda, za cevovode do DN 250 po EN 805. Obračun za 1 m1.</t>
  </si>
  <si>
    <t>2,9</t>
  </si>
  <si>
    <t>Dezinfekcija cevovoda pred izvedbo prevezav in vključitvijo v obratovanje, za cevovode do DN 300. Postavka vključuje izpiranje cevovoda in pridobitev atesta ustreznosti kvalitete vode. Obračun za 1 m1.</t>
  </si>
  <si>
    <t>2,10</t>
  </si>
  <si>
    <t>Nabava in polaganje označevalnega traku  nad vodovodnimi cevmi. Obračun za 1 m1.</t>
  </si>
  <si>
    <t>2,11</t>
  </si>
  <si>
    <t>Nabava, dobava in montaža tablic za označevanje podtalnih hidrantov, zračnikov in zasunov. Obračun za1  kos.</t>
  </si>
  <si>
    <t>2,12</t>
  </si>
  <si>
    <t>MONTAŽNA DELA</t>
  </si>
  <si>
    <t>Tlačne cevi PE 100 d 90x8,2 mm</t>
  </si>
  <si>
    <t>NL cev,vmesni cevni kos, l=0,5 m, DN 100</t>
  </si>
  <si>
    <t>NL FAZONSKI KOSI:</t>
  </si>
  <si>
    <t>N kos, PN 10, DN 80.</t>
  </si>
  <si>
    <t>VODOVODNE ARMATURE</t>
  </si>
  <si>
    <t>SPOJNI KOSI</t>
  </si>
  <si>
    <t>Zobčasta spojka  d 90 (DN 80)</t>
  </si>
  <si>
    <t xml:space="preserve">Transportni stroški dobave materiala.  </t>
  </si>
  <si>
    <t>NABAVA VODOVODNEGA MATERIALA</t>
  </si>
  <si>
    <t>VODOVOD</t>
  </si>
  <si>
    <t>2,2</t>
  </si>
  <si>
    <t>2,3</t>
  </si>
  <si>
    <t>Demontaža obstoječih cevi pri priključitvah novih in ukinitvah,  vključno z rezanjem cevi, začasnim zapiranjem ventilov na obst. cevi, zapora vodooskrbe. Demontaža obst. cestnih kap z označevalnimi tablicami ukinjenih zasunov, hidrantov. Odvoz demontiranih delov, tudi cele dolžine ukinjene cevi , na trajno deponijo, vključno s stroški deponije.</t>
  </si>
  <si>
    <t>2,4</t>
  </si>
  <si>
    <t>2,5</t>
  </si>
  <si>
    <t>F  kos, PN 10, DN 100</t>
  </si>
  <si>
    <t>Pocinkani vijak (mat.6.8) z matico(mat.6.) in eno podložko:</t>
  </si>
  <si>
    <t>M 16 l=85/57 mm</t>
  </si>
  <si>
    <t>M 16 l=90/62 mm</t>
  </si>
  <si>
    <t>DN 100</t>
  </si>
  <si>
    <t>DN 80</t>
  </si>
  <si>
    <t>Vijačni material za medprirobnične spoje fazonskih kosov in armatur :</t>
  </si>
  <si>
    <t>Medprirobnična tesnila:</t>
  </si>
  <si>
    <t>Dodatna in nepredvidena dela. Obračun stroškovpo dejanski porabi časa in materiala, po vpisu v gradbeni dnevnik. Ocena stroškov 10% od vrednosti montažnih del.</t>
  </si>
  <si>
    <t>Strojno rezanje asfalta debeline do 12 cm. Obračun za 1 m1</t>
  </si>
  <si>
    <t>Podkop (strojni in ročni) pod ograjami, živimi mejami in podobnim.</t>
  </si>
  <si>
    <t>Strojno rezanje asfalta debeline do 10 cm. Obračun za 1 m1</t>
  </si>
  <si>
    <t xml:space="preserve">Rušenje vseh vrst tlakovcev pranih plošč ali podobnega z čiščenjem in deponiranjem ob trasi izkopa </t>
  </si>
  <si>
    <t>Polaganje vseh vrst tlakovcev pranih plošč ali podobnega na peščeno posteljico   v debelini 10 cm</t>
  </si>
  <si>
    <t>Izdelava preboja skozi temelj ali zunanjo steno objekta za cev fi 63 z sanacijo preboja</t>
  </si>
  <si>
    <t>2,13</t>
  </si>
  <si>
    <t>2,14</t>
  </si>
  <si>
    <t>2,15</t>
  </si>
  <si>
    <t>Demontaža obst.spojnih kosov, krogelnih pip fi 1", krogelnih pip z izpustom fi 1" ter prehodnih spojk PE d 32  v starem vodomernem mestu  ter montaža vodomera v nov vodomerni jašek ter dobava in montaža  novih spojnih kosov in cevi  za povezavo v starem jašku. Blindiranje starega priključka.</t>
  </si>
  <si>
    <t>2,16</t>
  </si>
  <si>
    <t>2,17</t>
  </si>
  <si>
    <t>2,18</t>
  </si>
  <si>
    <t>2,19</t>
  </si>
  <si>
    <t>Izpiranje cevi  priključkov.</t>
  </si>
  <si>
    <t>Nabava in polaganje signalnega traku nad cevmi priključkov.</t>
  </si>
  <si>
    <t xml:space="preserve">Vodovodna cev  PE 100  d 32x3,0 mm </t>
  </si>
  <si>
    <t>Zaščitna cev PE 80 d 63</t>
  </si>
  <si>
    <t>ISO spojka  d 32/1'' za prevezavo obstoječe cevi PE d 32 in cevi pri jaških</t>
  </si>
  <si>
    <t>Geodetski posnetek in vris cevi z jaški v kataster. En izvod posnetka v Gauss-Krugerjevem sistemu oz.veljavnem sistemu se odda v elektronski obliki.. Izdelava geodetskega načrta po zahtevi upravljalca vodovoda in gradbeni zakonodaji. Obračun za 1 m1 priključka.</t>
  </si>
  <si>
    <t>Montaža vodovodne cevi PE 100  d 32x3,0 mm  v zaščitno cev PE 80 d 63 s tesnilnimi zamaški (v zaščitno cev, vključno s povezavo na ločno spojko pri zasunu in armaturo v merilnem mestu, kjer je obnova cele trase).</t>
  </si>
  <si>
    <t>Montaža zaščitne cevi  PE 80 d 63 na peščeno posteljico po navodilih projektanta in proizvajalca. Obračun za 1 m1.</t>
  </si>
  <si>
    <t>Površinski odkop humusa v poprečni debelini 20 cm, z odlaganjem ob rob izkopa, premet do 10 m od gradbene jame.
Obračun za 1 m3.</t>
  </si>
  <si>
    <t>Strojno razgrinjanje in grobo planiranje humusa v povprečni deb. 20 cm z odrivom ali s premetom materiala do 10 m.
Obračun za 1 m3.</t>
  </si>
  <si>
    <t>Fino ročno planiranje humuziranih površin in ponovna zatravitev in ureditev.
Obračun za 1 m2.</t>
  </si>
  <si>
    <t>2,23</t>
  </si>
  <si>
    <t>NL cev, s Standard tesnili, l=6.00 m, DN 100.</t>
  </si>
  <si>
    <t>FFR kos, PN 10, DN 100/80</t>
  </si>
  <si>
    <t>Nadtalni hidrant DN 80, lomljive izvedbe, inox, z vgradno dolžino l=1.25 m.(SIST EN 14384:2005 – lomljive izvedbe z letečo prirobnico - INOX)</t>
  </si>
  <si>
    <t>NL  fazonski kosi , spojeni na obojke, sidrani spoji, kompletno s tesnili:</t>
  </si>
  <si>
    <t>Zemeljska in gradbena dela za izvedbo  cevi z  jaški pod utrjenimi površinami( tlakovci, plošče, asfalt)-cesta, strojnega-60% in ročnega-40%  izkopa širine dna 40 cm in povprečne globine 1.20 m, posipni kot 70°  ;izvedba peščenega nasipa za izravnavo dna jarka debeline 10 cm in nasutje nad cevjo v višini 20 cm s peščenim materialom granulacije 0.02-8 mm ter strojno in ročno  zasutje z izkopanim  materialom z utrjevanjem po slojih debeline 20 cm, z dobavo in vgrajevanjem tampona 0-32 mm ustrezne debeline glede na potrebno nosilnost, v globini 50 cm,  z uvaljanjem kot podlago za finalni tlak,nakladanjem in odvozom odvečnega materiala- CESTA.  Obračun za 1 m1.</t>
  </si>
  <si>
    <r>
      <t xml:space="preserve">CEVI: </t>
    </r>
    <r>
      <rPr>
        <sz val="11"/>
        <rFont val="Arial"/>
        <family val="2"/>
        <charset val="238"/>
      </rPr>
      <t xml:space="preserve"> SIST EN 545:2007</t>
    </r>
  </si>
  <si>
    <t>Izdelava finega planuma zgornjega ustroja z utrjevanjem na predpisano nosilnost, vključno z meritvami nosilnosti- podlaga za asfaltiranje.Obračun za 1 m2</t>
  </si>
  <si>
    <t>Utrditev in uvaljanje zaključnega sloja makadamske-peščene površine do 95% trdnosti po standardnem Proktorjevem postopku.</t>
  </si>
  <si>
    <t>Montaža spojka PE za prevezave obstoječih cevi in prevezave cevi na spojke jaška .</t>
  </si>
  <si>
    <t xml:space="preserve">Nabava in dobava gramoza frakcije 0.02-32 mm in izdelava spodnjega ustroja asfaltne ceste v deb. 50 cm z začasnim zasipom do terena, s komprimiranjem v slojih deb. 20 cm.
Obračun za 1 m3 </t>
  </si>
  <si>
    <t>Prenos, spuščanje in montaža zasunov DN 100 z vgradno garnituro in cestno kapo s podložko. Obračun za 1 kos.</t>
  </si>
  <si>
    <t>Prenos, spuščanje in montaža  zračnika s cestno kapo. Obračun za 1 kos.</t>
  </si>
  <si>
    <t>2,24</t>
  </si>
  <si>
    <t>2,25</t>
  </si>
  <si>
    <t>10 0120 100</t>
  </si>
  <si>
    <t>Odzračevalna garnitura s cestno kapo in montažno podložno ploščo, PN 10, DN 50, hvgr=1,0m</t>
  </si>
  <si>
    <t>Zasun, kratka izvedba, z vgradno garnituro, talno kapo in montažno podložno ploščo, hvgr=1.0-1.8 m, PN 10, DN 80.</t>
  </si>
  <si>
    <t>Zasun, kratka izvedba, z vgradno garnituro, talno kapo in montažno podložno ploščo, hvgr=1.0-1.8 m, PN 10, DN 100.</t>
  </si>
  <si>
    <t>Dodatna in nepredvidena dela. Obračun stroškov po dejanski porabi časa in materiala, po vpisu v gradbeni dnevnik. Ocena stroškov 10% od vrednosti materiala</t>
  </si>
  <si>
    <t>OBČINA JESENICE</t>
  </si>
  <si>
    <t>Cesta železarjev 6</t>
  </si>
  <si>
    <t>VODOVOD S PRIKLJUČKI</t>
  </si>
  <si>
    <t>VP</t>
  </si>
  <si>
    <t>Ostala dodatna in nepredvidena dela. Obračun stroškov po dejanskih stroških porabe časa in materiala po vpisu v gradbeni dnevnik. 
Ocena stroškov 5% vrednosti zemeljskih del.</t>
  </si>
  <si>
    <t>OP.upoštevano obstoječe stanje  terena, vzporeden potek predv. kanala</t>
  </si>
  <si>
    <t>Spojka E za PE cev d 90, DN 80</t>
  </si>
  <si>
    <t>Zmanjševalni kos fi 1"/3/4"</t>
  </si>
  <si>
    <t>Kroglena pipa fi 1"</t>
  </si>
  <si>
    <t>Kroglena pipa fi 1" z izpustom</t>
  </si>
  <si>
    <t>Zakoličenje osi cevovoda z zavarovanjem osi, oznako horizontalnih in vertikalnih lomov, oznako vozlišč, odcepov in zakoličba mesta prevezave na obstoječi cevovod. Postavitev 22 gradbenih profilov na vzpostavljeno os trase cevovoda ter določitev nivoja za merjenje globine izkopa in polaganje cevovoda.Obračun za 1 m1.</t>
  </si>
  <si>
    <t>1,7</t>
  </si>
  <si>
    <t>1,8</t>
  </si>
  <si>
    <t>1,9</t>
  </si>
  <si>
    <t>1,10</t>
  </si>
  <si>
    <t>1,11</t>
  </si>
  <si>
    <t>1,12</t>
  </si>
  <si>
    <t>1,13</t>
  </si>
  <si>
    <t>1,14</t>
  </si>
  <si>
    <t>1,15</t>
  </si>
  <si>
    <t>1,16</t>
  </si>
  <si>
    <t>1,17</t>
  </si>
  <si>
    <t>1,18</t>
  </si>
  <si>
    <t>1,19</t>
  </si>
  <si>
    <t>1,20</t>
  </si>
  <si>
    <t>1,21</t>
  </si>
  <si>
    <t>1,23</t>
  </si>
  <si>
    <t>1,24</t>
  </si>
  <si>
    <t>1,25</t>
  </si>
  <si>
    <t>1,26</t>
  </si>
  <si>
    <t>1,27</t>
  </si>
  <si>
    <t>1,28</t>
  </si>
  <si>
    <t>1,29</t>
  </si>
  <si>
    <t>1,30</t>
  </si>
  <si>
    <t>1,31</t>
  </si>
  <si>
    <t>1,32</t>
  </si>
  <si>
    <t>Določitev poteka trase vodovodnega priključka  z upravljalcem in lastnikom objekta</t>
  </si>
  <si>
    <t>1,33</t>
  </si>
  <si>
    <t>1,34</t>
  </si>
  <si>
    <t>1,36</t>
  </si>
  <si>
    <t>1,37</t>
  </si>
  <si>
    <t>1,38</t>
  </si>
  <si>
    <t>1,39</t>
  </si>
  <si>
    <t>1,40</t>
  </si>
  <si>
    <t>1,41</t>
  </si>
  <si>
    <t>1,42</t>
  </si>
  <si>
    <t>1,43</t>
  </si>
  <si>
    <t>1,44</t>
  </si>
  <si>
    <t>1,45</t>
  </si>
  <si>
    <t>1,47</t>
  </si>
  <si>
    <t>1,48</t>
  </si>
  <si>
    <t>1,49</t>
  </si>
  <si>
    <t>E  kos, PN 10, DN 100</t>
  </si>
  <si>
    <t>FF kos l=500 mm, PN 10, DN 80.</t>
  </si>
  <si>
    <t>MMA kos, PN 10, Vi spoj, DN 100/80.</t>
  </si>
  <si>
    <t>Rušenje makadamske poti debeline in poti 10 cm, z odvozom na trajno deponijo , vključno stroški deponije. Obračun za 1 m2.</t>
  </si>
  <si>
    <t>Nabava in dobava tamponskega drobljenca fr.0.02-100 mm za zasip  do višine potrebne za končno ureditev terena-do globine 0,5 m pod  nivojem asfalta, s komprimiranjem v slojih deb. 20 cm.
Obračun za 1 m3 izvedenega zasipa.</t>
  </si>
  <si>
    <t>1,22</t>
  </si>
  <si>
    <t xml:space="preserve">Nabava in dobava gramoza frakcije 0.02-32 mm in izdelava spodnjega ustroja makadama v deb. 30 cm z začasnim zasipom do terena, s komprimiranjem v slojih deb. 20 cm.
Obračun za 1 m3 </t>
  </si>
  <si>
    <t>Utrditev in uvaljanje zaključnega sloja makadamske površine do 95% trdnosti po standardnem Proktorjevem postopku.</t>
  </si>
  <si>
    <t>VP-obnova do objekta</t>
  </si>
  <si>
    <t>Prenos, spuščanje in montaža NL fazonskih kosov DN 80- DN 250.</t>
  </si>
  <si>
    <t>Prenos, spuščanje in montaža zasunov DN 250 z vgradno garnituro in cestno kapo s podložko. Obračun za 1 kos.</t>
  </si>
  <si>
    <t>Prenos, spuščanje in montaža  podtalnega hidranta DN 80-blatnika s cestno kapo. Obračun za 1 kos.</t>
  </si>
  <si>
    <t>Montaža univerzalnega navrtnega zasuna za cevovod NL DN 100 z montažo vgradne garniture in cestne kape ter betonske podložke, vključno z zmanjševalnim kosom fi 6/4"/1" in prehodno ločno spojko d 32 za PE cev za prevezavo.</t>
  </si>
  <si>
    <t>NL cev , s tesnili za sidranje (npr.Vi spoj) spoj, l=6.00 m, DN 100.</t>
  </si>
  <si>
    <t>NL cev, s Standard tesnili, l=6.00 m, DN 250.</t>
  </si>
  <si>
    <t>NL cev , s tesnili za sidranje (npr.Vi spoj) spoj, l=6.00 m, DN 250.</t>
  </si>
  <si>
    <t>NL cev,vmesni cevni kos, l=0,5 m, DN 250</t>
  </si>
  <si>
    <t>F  kos, PN 10, DN 250</t>
  </si>
  <si>
    <t>X kos, PN 10, DN 100.</t>
  </si>
  <si>
    <t>Q kos, PN 10, DN 100</t>
  </si>
  <si>
    <t>NL T kos, PN 10, DN 100x50</t>
  </si>
  <si>
    <t>MMA kos, PN 10, Vi spoj, DN 250/80.</t>
  </si>
  <si>
    <t>MMA kos, PN 10, Vi spoj, DN 100/100.</t>
  </si>
  <si>
    <t>MMK kos 11°, PN 10, DN 250.</t>
  </si>
  <si>
    <t>MMK kos 45°, PN 10, DN 250.</t>
  </si>
  <si>
    <t>MMK kos 11°, PN 10, DN 100.</t>
  </si>
  <si>
    <t>MMK kos 45°, PN 10, DN 100.</t>
  </si>
  <si>
    <t>MMQ, PN 10, DN 100.</t>
  </si>
  <si>
    <t>Zasun, kratka izvedba, z vgradno garnituro, talno kapo in montažno podložno ploščo, hvgr=1.0-1.8 m, PN 10, DN 250.</t>
  </si>
  <si>
    <t>Nadtalni hidrant DN 80, lomljive izvedbe, inox, z vgradno dolžino l=1.5 m.(SIST EN 14384:2005 – lomljive izvedbe z letečo prirobnico - INOX)</t>
  </si>
  <si>
    <t>Podtalni hidrant-blatnik, PN16,  s podložko in cestno kapo , Hvg=1,5 m, DN 80;(DIN 3221)npr.Hawle tip 490F+490Z; možnost popolne izpraznitve -pretok 165 m3/h pri 1 bar tlačne razlike</t>
  </si>
  <si>
    <t>Spojka E za PVC cev d 280, DN 250</t>
  </si>
  <si>
    <t>DN 250</t>
  </si>
  <si>
    <t>M 20 l=110/76 mm</t>
  </si>
  <si>
    <t>DN 50</t>
  </si>
  <si>
    <t>ZAŠČITNI MATERIAL ZA CEVI:</t>
  </si>
  <si>
    <t>Nabava LDPE ovoja za NL cev DN 250 kot zaščita pred blodečimi tokovi elekt.železniške proge v bližini</t>
  </si>
  <si>
    <t>Nabava LDPE ovoja za NL cev DN 100 kot zaščita pred blodečimi tokovi elekt.železniške proge v bližini</t>
  </si>
  <si>
    <t>Univerzalni navrtni zasun za cevovod DN 100 z vgradno garnituro in cestno kapo ter betonsko podložko, vključno z zmanjševalnim kosom fi 6/4"/1" in prehodno ločno spojko-ISO FITING d 32 za PE cev za prevezavo.</t>
  </si>
  <si>
    <t>OBNOVA VODOVODA NA ULICI JANEZA ŠMIDA</t>
  </si>
  <si>
    <t>4270 Jesenice</t>
  </si>
  <si>
    <t>482/11-PZI</t>
  </si>
  <si>
    <t>V-482/11-PZI</t>
  </si>
  <si>
    <t>ddv 22%</t>
  </si>
  <si>
    <t>Zakoličba obstoječih in predvidenih komunalnih vodov in oznaka križanj.  Nadzor pristojnih komunalnih organizacij na območju gradnje.</t>
  </si>
  <si>
    <t>vodovod</t>
  </si>
  <si>
    <t>plin</t>
  </si>
  <si>
    <t>kabelska TKK</t>
  </si>
  <si>
    <t>elektrika</t>
  </si>
  <si>
    <t xml:space="preserve">Ureditev cestnega režima v času gradnje z obvestili, zavarovanjem gradbišča s predpisano prometno signalizacijo, kot so  letve, opozorilne vrvice, znaki, svetlobna telesa za ves čas gradnje ( kompletna postavka pri kanalizaciji ). </t>
  </si>
  <si>
    <t>Rezkanje asfaltnega cestišča  ali rušenje debeline 9 cm  v potrebni širini, vključno vsa dela za rezanje asfalta, s poravnanjem in zavaljanjem in zagotovitev prevoznosti do pričetka izkopa. Obračun za 1 m2 .</t>
  </si>
  <si>
    <t xml:space="preserve">Izdelava zgornje nosilne plasti bituminiziranega drobljenca zrnavosti 0/22 mm v debelini 6 cm AC 22 base B 70/100 A4.                                                                   </t>
  </si>
  <si>
    <t xml:space="preserve">Izdelava obrabne in zaporne plasti bitumenskega betona BB 8 s iz zmesi zrn peska iz silikatnih kamnin in cestogradbenega bitumna v debelini 40 mm, AC 8 surf B 70/100 A3.                                                                 </t>
  </si>
  <si>
    <t>Križanje projektiranega vodovoda s priključki z ostalimi komunalnimi vodi brez zaščitne cevi. Vmesni prostor se zapolni s peščenim materialom na dolžini 2 m. Izkop na mestu križanja se izvaja ročno pod nadzorom upravljalca komunalnega voda. Vzdolžno varovanje komunalnga voda. Obračun za 1 križanje.</t>
  </si>
  <si>
    <t>Rezkanje asfaltnega cestišča ali rušenje debeline 9 cm  v potrebni širini, vključno vsa dela za rezanje asfalta. Obračun za 1 m2 .</t>
  </si>
  <si>
    <t>1,461</t>
  </si>
  <si>
    <t>1,462</t>
  </si>
  <si>
    <t>Rušenje betonskih vrtnih  robnikov 5/15/100 z nakladanjem na kamion ter odvozom na stalno gradbeno deponijo, vključno s stroški deponiranja ruševin. Obračun za m1</t>
  </si>
  <si>
    <t>Dobava in vgradnja novih betonskih robnikov 5/15/100 ter postavitev v beton MB 20 (C16/20) porabe 0,15 m3/m1 in zalivanje stikov s cementno malto 1:2.Obračun za m1</t>
  </si>
  <si>
    <t>Nabava, dobava in vgradnja tipskega vodomernega jaška za en vodomer s pokrovom.</t>
  </si>
  <si>
    <t>Prenos, spuščanje in polaganje vseh cevi v jarek in montaža ter poravnanje v vertikalni in horizontalni smeri. Pred polaganjem v jarek ovoj cevi z LDPE ovojem za NL cev- zaščita pred blodečimi el.tokovi žel.proge. Obračun za 1 m1.</t>
  </si>
  <si>
    <t>Vodomer - obstoječi</t>
  </si>
  <si>
    <t>3,5</t>
  </si>
  <si>
    <t>3,6</t>
  </si>
  <si>
    <t>3,7</t>
  </si>
  <si>
    <t>3,20</t>
  </si>
  <si>
    <t>3,21</t>
  </si>
  <si>
    <t>3,22</t>
  </si>
  <si>
    <t>3,23</t>
  </si>
  <si>
    <t>3,24</t>
  </si>
  <si>
    <t>3,25</t>
  </si>
  <si>
    <t>3,26</t>
  </si>
  <si>
    <t>3,27</t>
  </si>
  <si>
    <t>3,28</t>
  </si>
  <si>
    <t>3,29</t>
  </si>
  <si>
    <t>3,30</t>
  </si>
  <si>
    <t>3,31</t>
  </si>
  <si>
    <t>3,32</t>
  </si>
  <si>
    <t>3,33</t>
  </si>
  <si>
    <t>3,34</t>
  </si>
  <si>
    <t>3,35</t>
  </si>
  <si>
    <t>3,36</t>
  </si>
  <si>
    <t>3,42</t>
  </si>
  <si>
    <t>3,43</t>
  </si>
  <si>
    <t>3,44</t>
  </si>
  <si>
    <t>3,45</t>
  </si>
  <si>
    <t>3,46</t>
  </si>
  <si>
    <t>3,47</t>
  </si>
  <si>
    <t>3,48</t>
  </si>
  <si>
    <t>3,49</t>
  </si>
  <si>
    <t>3,50</t>
  </si>
  <si>
    <t>3,51</t>
  </si>
  <si>
    <t>junij 2015</t>
  </si>
  <si>
    <t xml:space="preserve">Priprava gradbišča, odstranitev eventuelnih ovir in utrditev delovnega platoja. Naprava proviziranih dostopov do objektov preko izkopanih jarkov iz plohov deb. 5 cm z ograjo.  Priprava gradbišča, določitev deponije vodovodnega materiala in zavarovanje gradbene jame. Po končanih delih se trasa pospravi in nadaljuje z gradnjo kanalizacije, asfaltira se skupaj s traso kanalizacije. </t>
  </si>
  <si>
    <r>
      <t xml:space="preserve">Izkop vezljive zemljine/zrnate kamnine - 3.-4. kategorije. Brežine se izvajajo v naklonu 65° do terena; širina dna 0,8 m in globine do 2,0 m - </t>
    </r>
    <r>
      <rPr>
        <b/>
        <sz val="10"/>
        <rFont val="Arial"/>
        <family val="2"/>
        <charset val="238"/>
      </rPr>
      <t>strojno</t>
    </r>
    <r>
      <rPr>
        <sz val="10"/>
        <rFont val="Arial"/>
        <family val="2"/>
        <charset val="238"/>
      </rPr>
      <t xml:space="preserve"> z nakladanjem na kamion </t>
    </r>
  </si>
  <si>
    <r>
      <t xml:space="preserve">Izkop vezljive zemljine/zrnate kamnine - 3.-4. kategorije. Brežine se izvajajo v naklonu 65° do terena; širina dna 0,6 m in globine do 2,0 m - </t>
    </r>
    <r>
      <rPr>
        <b/>
        <sz val="10"/>
        <rFont val="Arial"/>
        <family val="2"/>
        <charset val="238"/>
      </rPr>
      <t>strojno</t>
    </r>
    <r>
      <rPr>
        <sz val="10"/>
        <rFont val="Arial"/>
        <family val="2"/>
        <charset val="238"/>
      </rPr>
      <t xml:space="preserve"> z nakladanjem na kamion </t>
    </r>
  </si>
  <si>
    <r>
      <t xml:space="preserve">Ročni izkop vezljive zemljine/zrnate kamnine - 3.-4. kategorije. Brežine se izvajajo v naklonu 65° do nivoja novega tampona; širina dna 0,6-0,8 m  in do 2,0 m - </t>
    </r>
    <r>
      <rPr>
        <b/>
        <sz val="10"/>
        <rFont val="Arial"/>
        <family val="2"/>
        <charset val="238"/>
      </rPr>
      <t xml:space="preserve">ročno </t>
    </r>
    <r>
      <rPr>
        <sz val="10"/>
        <rFont val="Arial"/>
        <family val="2"/>
        <charset val="238"/>
      </rPr>
      <t xml:space="preserve">-z nakladanjem na kamion </t>
    </r>
  </si>
  <si>
    <r>
      <t xml:space="preserve">Zemeljska in gradbena dela za izvedbo cevi z jaški pod zelenimi površinami, </t>
    </r>
    <r>
      <rPr>
        <b/>
        <sz val="10"/>
        <rFont val="Arial"/>
        <family val="2"/>
        <charset val="238"/>
      </rPr>
      <t xml:space="preserve">strojnega-60% in ročnega-40% </t>
    </r>
    <r>
      <rPr>
        <sz val="10"/>
        <rFont val="Arial"/>
        <family val="2"/>
        <charset val="238"/>
      </rPr>
      <t xml:space="preserve"> izkopa širine dna 40 cm in povprečne globine 1.20 m, posipni kot 70°  ; izvedba peščenega nasipa za izravnavo dna jarka debeline 10 cm in nasutje nad cevjo v višini 20 cm s peščenim materialom granulacije 0.02-8 mm ter strojno in ročno  zasutje z izkopanim  materialom z utrjevanjem po slojih debeline 20 cm,  z nakladanjem in odvozom odvečnega materiala, humuziranjem in zatravitvijo- vzpostavitev prvotnega stanja   ( vrtovi, zelenice; ...) .  Obračun za 1 m1.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</si>
</sst>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0;[Red]\-#,##0.00"/>
  </numFmts>
  <fonts count="18" x14ac:knownFonts="1">
    <font>
      <sz val="10"/>
      <name val="Arial"/>
      <family val="2"/>
      <charset val="238"/>
    </font>
    <font>
      <sz val="10"/>
      <name val="Times New Roman CE"/>
      <family val="1"/>
      <charset val="238"/>
    </font>
    <font>
      <sz val="14"/>
      <name val="Arial"/>
      <family val="2"/>
      <charset val="238"/>
    </font>
    <font>
      <b/>
      <sz val="14"/>
      <name val="Arial"/>
      <family val="2"/>
      <charset val="238"/>
    </font>
    <font>
      <sz val="14"/>
      <name val="Times New Roman CE"/>
      <family val="1"/>
      <charset val="238"/>
    </font>
    <font>
      <b/>
      <sz val="12"/>
      <name val="Arial"/>
      <family val="2"/>
      <charset val="238"/>
    </font>
    <font>
      <b/>
      <sz val="12"/>
      <name val="Times New Roman CE"/>
      <family val="1"/>
      <charset val="238"/>
    </font>
    <font>
      <b/>
      <sz val="10"/>
      <name val="Arial"/>
      <family val="2"/>
      <charset val="238"/>
    </font>
    <font>
      <b/>
      <i/>
      <sz val="14"/>
      <name val="Arial"/>
      <family val="2"/>
      <charset val="238"/>
    </font>
    <font>
      <b/>
      <sz val="11"/>
      <name val="Arial"/>
      <family val="2"/>
      <charset val="238"/>
    </font>
    <font>
      <sz val="11"/>
      <name val="Arial"/>
      <family val="2"/>
      <charset val="238"/>
    </font>
    <font>
      <b/>
      <i/>
      <sz val="14"/>
      <name val="Times New Roman CE"/>
      <family val="1"/>
      <charset val="238"/>
    </font>
    <font>
      <b/>
      <sz val="10"/>
      <name val="Times New Roman CE"/>
      <family val="1"/>
      <charset val="238"/>
    </font>
    <font>
      <b/>
      <sz val="8"/>
      <name val="Arial"/>
      <family val="2"/>
      <charset val="238"/>
    </font>
    <font>
      <sz val="12"/>
      <name val="Times New Roman CE"/>
      <family val="1"/>
      <charset val="238"/>
    </font>
    <font>
      <sz val="10"/>
      <name val="Arial"/>
      <family val="2"/>
      <charset val="238"/>
    </font>
    <font>
      <sz val="8"/>
      <name val="Arial"/>
      <family val="2"/>
      <charset val="238"/>
    </font>
    <font>
      <sz val="10"/>
      <name val="Arial"/>
      <family val="2"/>
    </font>
  </fonts>
  <fills count="2">
    <fill>
      <patternFill patternType="none"/>
    </fill>
    <fill>
      <patternFill patternType="gray125"/>
    </fill>
  </fills>
  <borders count="3">
    <border>
      <left/>
      <right/>
      <top/>
      <bottom/>
      <diagonal/>
    </border>
    <border>
      <left/>
      <right/>
      <top/>
      <bottom style="thin">
        <color indexed="8"/>
      </bottom>
      <diagonal/>
    </border>
    <border>
      <left/>
      <right/>
      <top style="thin">
        <color indexed="64"/>
      </top>
      <bottom/>
      <diagonal/>
    </border>
  </borders>
  <cellStyleXfs count="1">
    <xf numFmtId="0" fontId="0" fillId="0" borderId="0"/>
  </cellStyleXfs>
  <cellXfs count="142">
    <xf numFmtId="0" fontId="0" fillId="0" borderId="0" xfId="0"/>
    <xf numFmtId="49" fontId="1" fillId="0" borderId="0" xfId="0" applyNumberFormat="1" applyFont="1" applyAlignment="1" applyProtection="1">
      <alignment vertical="top"/>
      <protection locked="0"/>
    </xf>
    <xf numFmtId="0" fontId="1" fillId="0" borderId="0" xfId="0" applyFont="1" applyAlignment="1">
      <alignment vertical="top"/>
    </xf>
    <xf numFmtId="0" fontId="1" fillId="0" borderId="0" xfId="0" applyFont="1" applyAlignment="1" applyProtection="1">
      <alignment vertical="top" wrapText="1"/>
      <protection locked="0"/>
    </xf>
    <xf numFmtId="0" fontId="1" fillId="0" borderId="0" xfId="0" applyFont="1" applyAlignment="1" applyProtection="1">
      <alignment horizontal="left"/>
      <protection locked="0"/>
    </xf>
    <xf numFmtId="172" fontId="1" fillId="0" borderId="0" xfId="0" applyNumberFormat="1" applyFont="1" applyProtection="1">
      <protection locked="0"/>
    </xf>
    <xf numFmtId="0" fontId="1" fillId="0" borderId="0" xfId="0" applyFont="1"/>
    <xf numFmtId="0" fontId="1" fillId="0" borderId="0" xfId="0" applyFont="1" applyAlignment="1" applyProtection="1">
      <alignment vertical="top"/>
      <protection locked="0"/>
    </xf>
    <xf numFmtId="0" fontId="0" fillId="0" borderId="0" xfId="0" applyFont="1"/>
    <xf numFmtId="172" fontId="0" fillId="0" borderId="0" xfId="0" applyNumberFormat="1" applyFont="1" applyProtection="1">
      <protection locked="0"/>
    </xf>
    <xf numFmtId="49" fontId="0" fillId="0" borderId="0" xfId="0" applyNumberFormat="1" applyFont="1" applyAlignment="1" applyProtection="1">
      <alignment vertical="top"/>
      <protection locked="0"/>
    </xf>
    <xf numFmtId="0" fontId="0" fillId="0" borderId="0" xfId="0" applyFont="1" applyAlignment="1">
      <alignment vertical="top"/>
    </xf>
    <xf numFmtId="0" fontId="0" fillId="0" borderId="0" xfId="0" applyFont="1" applyAlignment="1" applyProtection="1">
      <alignment vertical="top" wrapText="1"/>
      <protection locked="0"/>
    </xf>
    <xf numFmtId="0" fontId="0" fillId="0" borderId="0" xfId="0" applyFont="1" applyAlignment="1" applyProtection="1">
      <alignment horizontal="left"/>
      <protection locked="0"/>
    </xf>
    <xf numFmtId="49" fontId="2" fillId="0" borderId="0" xfId="0" applyNumberFormat="1" applyFont="1" applyAlignment="1" applyProtection="1">
      <alignment vertical="top"/>
      <protection locked="0"/>
    </xf>
    <xf numFmtId="0" fontId="2" fillId="0" borderId="0" xfId="0" applyFont="1" applyAlignment="1">
      <alignment vertical="top"/>
    </xf>
    <xf numFmtId="0" fontId="4" fillId="0" borderId="0" xfId="0" applyFont="1"/>
    <xf numFmtId="49" fontId="5" fillId="0" borderId="0" xfId="0" applyNumberFormat="1" applyFont="1" applyAlignment="1" applyProtection="1">
      <alignment vertical="top"/>
      <protection locked="0"/>
    </xf>
    <xf numFmtId="0" fontId="5" fillId="0" borderId="0" xfId="0" applyFont="1" applyAlignment="1">
      <alignment vertical="top"/>
    </xf>
    <xf numFmtId="0" fontId="5" fillId="0" borderId="0" xfId="0" applyFont="1" applyAlignment="1">
      <alignment horizontal="center" vertical="top"/>
    </xf>
    <xf numFmtId="0" fontId="5" fillId="0" borderId="0" xfId="0" applyFont="1" applyAlignment="1" applyProtection="1">
      <alignment horizontal="center"/>
      <protection locked="0"/>
    </xf>
    <xf numFmtId="172" fontId="5" fillId="0" borderId="0" xfId="0" applyNumberFormat="1" applyFont="1" applyAlignment="1" applyProtection="1">
      <alignment horizontal="center"/>
      <protection locked="0"/>
    </xf>
    <xf numFmtId="0" fontId="6" fillId="0" borderId="0" xfId="0" applyFont="1"/>
    <xf numFmtId="0" fontId="0" fillId="0" borderId="0" xfId="0" applyFont="1" applyAlignment="1" applyProtection="1">
      <alignment horizontal="center" vertical="top" wrapText="1"/>
      <protection locked="0"/>
    </xf>
    <xf numFmtId="172" fontId="0" fillId="0" borderId="0" xfId="0" applyNumberFormat="1" applyFont="1" applyAlignment="1" applyProtection="1">
      <alignment horizontal="center"/>
      <protection locked="0"/>
    </xf>
    <xf numFmtId="49" fontId="7" fillId="0" borderId="0" xfId="0" applyNumberFormat="1" applyFont="1" applyAlignment="1" applyProtection="1">
      <alignment vertical="top"/>
      <protection locked="0"/>
    </xf>
    <xf numFmtId="0" fontId="7" fillId="0" borderId="0" xfId="0" applyFont="1" applyAlignment="1" applyProtection="1">
      <alignment vertical="top" wrapText="1"/>
      <protection locked="0"/>
    </xf>
    <xf numFmtId="49" fontId="8" fillId="0" borderId="0" xfId="0" applyNumberFormat="1" applyFont="1" applyAlignment="1" applyProtection="1">
      <alignment vertical="top"/>
      <protection locked="0"/>
    </xf>
    <xf numFmtId="49" fontId="9" fillId="0" borderId="0" xfId="0" applyNumberFormat="1" applyFont="1" applyAlignment="1" applyProtection="1">
      <alignment vertical="top"/>
      <protection locked="0"/>
    </xf>
    <xf numFmtId="49" fontId="0" fillId="0" borderId="1" xfId="0" applyNumberFormat="1" applyFont="1" applyBorder="1" applyAlignment="1" applyProtection="1">
      <alignment vertical="top"/>
      <protection locked="0"/>
    </xf>
    <xf numFmtId="0" fontId="0" fillId="0" borderId="1" xfId="0" applyFont="1" applyBorder="1" applyAlignment="1">
      <alignment vertical="top"/>
    </xf>
    <xf numFmtId="0" fontId="0" fillId="0" borderId="1" xfId="0" applyFont="1" applyBorder="1" applyAlignment="1" applyProtection="1">
      <alignment vertical="top" wrapText="1"/>
      <protection locked="0"/>
    </xf>
    <xf numFmtId="0" fontId="0" fillId="0" borderId="1" xfId="0" applyFont="1" applyBorder="1" applyAlignment="1" applyProtection="1">
      <alignment horizontal="left"/>
      <protection locked="0"/>
    </xf>
    <xf numFmtId="172" fontId="0" fillId="0" borderId="1" xfId="0" applyNumberFormat="1" applyFont="1" applyBorder="1" applyProtection="1">
      <protection locked="0"/>
    </xf>
    <xf numFmtId="0" fontId="1" fillId="0" borderId="0" xfId="0" applyFont="1" applyBorder="1"/>
    <xf numFmtId="0" fontId="10" fillId="0" borderId="1" xfId="0" applyFont="1" applyBorder="1" applyAlignment="1" applyProtection="1">
      <alignment vertical="top" wrapText="1"/>
      <protection locked="0"/>
    </xf>
    <xf numFmtId="0" fontId="8" fillId="0" borderId="0" xfId="0" applyFont="1" applyAlignment="1">
      <alignment vertical="top"/>
    </xf>
    <xf numFmtId="0" fontId="8" fillId="0" borderId="0" xfId="0" applyFont="1" applyAlignment="1" applyProtection="1">
      <alignment vertical="top" wrapText="1"/>
      <protection locked="0"/>
    </xf>
    <xf numFmtId="0" fontId="8" fillId="0" borderId="0" xfId="0" applyFont="1" applyAlignment="1" applyProtection="1">
      <alignment horizontal="left"/>
      <protection locked="0"/>
    </xf>
    <xf numFmtId="172" fontId="8" fillId="0" borderId="0" xfId="0" applyNumberFormat="1" applyFont="1" applyProtection="1">
      <protection locked="0"/>
    </xf>
    <xf numFmtId="0" fontId="7" fillId="0" borderId="0" xfId="0" applyFont="1" applyAlignment="1">
      <alignment vertical="top"/>
    </xf>
    <xf numFmtId="0" fontId="7" fillId="0" borderId="0" xfId="0" applyFont="1" applyAlignment="1" applyProtection="1">
      <alignment horizontal="left"/>
      <protection locked="0"/>
    </xf>
    <xf numFmtId="172" fontId="7" fillId="0" borderId="0" xfId="0" applyNumberFormat="1" applyFont="1" applyProtection="1">
      <protection locked="0"/>
    </xf>
    <xf numFmtId="0" fontId="11" fillId="0" borderId="0" xfId="0" applyFont="1"/>
    <xf numFmtId="0" fontId="12" fillId="0" borderId="0" xfId="0" applyFont="1"/>
    <xf numFmtId="49" fontId="13" fillId="0" borderId="0" xfId="0" applyNumberFormat="1" applyFont="1" applyAlignment="1" applyProtection="1">
      <alignment horizontal="left" vertical="top"/>
      <protection locked="0"/>
    </xf>
    <xf numFmtId="0" fontId="13" fillId="0" borderId="0" xfId="0" applyFont="1" applyAlignment="1" applyProtection="1">
      <alignment horizontal="center" vertical="top"/>
      <protection locked="0"/>
    </xf>
    <xf numFmtId="0" fontId="13" fillId="0" borderId="0" xfId="0" applyFont="1" applyAlignment="1" applyProtection="1">
      <alignment horizontal="center" vertical="top" wrapText="1"/>
      <protection locked="0"/>
    </xf>
    <xf numFmtId="0" fontId="13" fillId="0" borderId="0" xfId="0" applyFont="1" applyAlignment="1" applyProtection="1">
      <alignment horizontal="left"/>
      <protection locked="0"/>
    </xf>
    <xf numFmtId="172" fontId="13" fillId="0" borderId="0" xfId="0" applyNumberFormat="1" applyFont="1" applyAlignment="1" applyProtection="1">
      <alignment horizontal="center"/>
      <protection locked="0"/>
    </xf>
    <xf numFmtId="49" fontId="5" fillId="0" borderId="0" xfId="0" applyNumberFormat="1" applyFont="1" applyAlignment="1" applyProtection="1">
      <alignment horizontal="left" vertical="top"/>
      <protection locked="0"/>
    </xf>
    <xf numFmtId="0" fontId="5" fillId="0" borderId="0" xfId="0" applyFont="1" applyAlignment="1" applyProtection="1">
      <alignment horizontal="center" vertical="top"/>
      <protection locked="0"/>
    </xf>
    <xf numFmtId="0" fontId="5" fillId="0" borderId="0" xfId="0" applyFont="1" applyAlignment="1" applyProtection="1">
      <alignment horizontal="center" vertical="top" wrapText="1"/>
      <protection locked="0"/>
    </xf>
    <xf numFmtId="0" fontId="5" fillId="0" borderId="0" xfId="0" applyFont="1" applyAlignment="1" applyProtection="1">
      <alignment horizontal="left"/>
      <protection locked="0"/>
    </xf>
    <xf numFmtId="0" fontId="0" fillId="0" borderId="0" xfId="0" applyFont="1" applyAlignment="1" applyProtection="1">
      <alignment vertical="top"/>
      <protection locked="0"/>
    </xf>
    <xf numFmtId="49" fontId="0" fillId="0" borderId="0" xfId="0" applyNumberFormat="1" applyFont="1" applyAlignment="1" applyProtection="1">
      <alignment horizontal="right" vertical="top"/>
      <protection locked="0"/>
    </xf>
    <xf numFmtId="49" fontId="0" fillId="0" borderId="0" xfId="0" applyNumberFormat="1" applyFont="1" applyAlignment="1" applyProtection="1">
      <alignment horizontal="left"/>
    </xf>
    <xf numFmtId="0" fontId="0" fillId="0" borderId="0" xfId="0" applyFont="1" applyAlignment="1">
      <alignment horizontal="left" wrapText="1"/>
    </xf>
    <xf numFmtId="49" fontId="0" fillId="0" borderId="0" xfId="0" applyNumberFormat="1" applyFont="1" applyAlignment="1">
      <alignment horizontal="left"/>
    </xf>
    <xf numFmtId="49" fontId="0" fillId="0" borderId="0" xfId="0" applyNumberFormat="1" applyFont="1" applyFill="1" applyAlignment="1" applyProtection="1">
      <alignment vertical="top"/>
      <protection locked="0"/>
    </xf>
    <xf numFmtId="0" fontId="0" fillId="0" borderId="0" xfId="0" applyFont="1" applyFill="1" applyAlignment="1" applyProtection="1">
      <alignment vertical="top"/>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horizontal="left"/>
      <protection locked="0"/>
    </xf>
    <xf numFmtId="172" fontId="0" fillId="0" borderId="0" xfId="0" applyNumberFormat="1" applyFont="1" applyFill="1" applyProtection="1">
      <protection locked="0"/>
    </xf>
    <xf numFmtId="0" fontId="1" fillId="0" borderId="0" xfId="0" applyFont="1" applyFill="1"/>
    <xf numFmtId="49" fontId="0" fillId="0" borderId="0" xfId="0" applyNumberFormat="1" applyFont="1" applyAlignment="1" applyProtection="1">
      <alignment horizontal="left" vertical="top"/>
      <protection locked="0"/>
    </xf>
    <xf numFmtId="49" fontId="0" fillId="0" borderId="0" xfId="0" applyNumberFormat="1" applyFont="1" applyFill="1" applyAlignment="1">
      <alignment horizontal="left"/>
    </xf>
    <xf numFmtId="0" fontId="0" fillId="0" borderId="0" xfId="0" applyFont="1" applyFill="1" applyAlignment="1">
      <alignment horizontal="left" wrapText="1"/>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0" fontId="5" fillId="0" borderId="0" xfId="0" applyFont="1" applyAlignment="1" applyProtection="1">
      <alignment vertical="top" wrapText="1"/>
      <protection locked="0"/>
    </xf>
    <xf numFmtId="172" fontId="5" fillId="0" borderId="0" xfId="0" applyNumberFormat="1" applyFont="1" applyProtection="1">
      <protection locked="0"/>
    </xf>
    <xf numFmtId="0" fontId="14" fillId="0" borderId="0" xfId="0" applyFont="1"/>
    <xf numFmtId="49" fontId="5" fillId="0" borderId="0" xfId="0" applyNumberFormat="1" applyFont="1" applyFill="1" applyAlignment="1" applyProtection="1">
      <alignment horizontal="left" vertical="top"/>
      <protection locked="0"/>
    </xf>
    <xf numFmtId="1" fontId="0" fillId="0" borderId="0" xfId="0" applyNumberFormat="1" applyFont="1" applyProtection="1">
      <protection locked="0"/>
    </xf>
    <xf numFmtId="1" fontId="5" fillId="0" borderId="0" xfId="0" applyNumberFormat="1" applyFont="1" applyProtection="1">
      <protection locked="0"/>
    </xf>
    <xf numFmtId="0" fontId="17" fillId="0" borderId="0" xfId="0" applyFont="1" applyAlignment="1" applyProtection="1">
      <alignment vertical="top" wrapText="1"/>
      <protection locked="0"/>
    </xf>
    <xf numFmtId="0" fontId="17" fillId="0" borderId="0" xfId="0" applyFont="1" applyAlignment="1" applyProtection="1">
      <alignment horizontal="left"/>
      <protection locked="0"/>
    </xf>
    <xf numFmtId="0" fontId="17" fillId="0" borderId="0" xfId="0" applyFont="1" applyProtection="1">
      <protection locked="0"/>
    </xf>
    <xf numFmtId="0" fontId="0" fillId="0" borderId="0" xfId="0" applyFont="1" applyFill="1"/>
    <xf numFmtId="49" fontId="5" fillId="0" borderId="0" xfId="0" applyNumberFormat="1" applyFont="1" applyFill="1" applyAlignment="1" applyProtection="1">
      <alignment vertical="top"/>
      <protection locked="0"/>
    </xf>
    <xf numFmtId="0" fontId="5" fillId="0" borderId="0" xfId="0" applyFont="1" applyFill="1" applyAlignment="1" applyProtection="1">
      <alignment vertical="top"/>
      <protection locked="0"/>
    </xf>
    <xf numFmtId="0" fontId="5" fillId="0" borderId="0" xfId="0" applyFont="1" applyFill="1" applyAlignment="1" applyProtection="1">
      <alignment vertical="top" wrapText="1"/>
      <protection locked="0"/>
    </xf>
    <xf numFmtId="0" fontId="5" fillId="0" borderId="0" xfId="0" applyFont="1" applyFill="1" applyAlignment="1" applyProtection="1">
      <alignment horizontal="left"/>
      <protection locked="0"/>
    </xf>
    <xf numFmtId="2" fontId="0" fillId="0" borderId="0" xfId="0" applyNumberFormat="1" applyFont="1" applyProtection="1">
      <protection locked="0"/>
    </xf>
    <xf numFmtId="2" fontId="0" fillId="0" borderId="0" xfId="0" applyNumberFormat="1" applyFont="1" applyAlignment="1">
      <alignment horizontal="left" wrapText="1"/>
    </xf>
    <xf numFmtId="49" fontId="0" fillId="0" borderId="2" xfId="0" applyNumberFormat="1" applyFont="1" applyBorder="1" applyAlignment="1" applyProtection="1">
      <alignment vertical="top"/>
      <protection locked="0"/>
    </xf>
    <xf numFmtId="0" fontId="0" fillId="0" borderId="2"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17" fillId="0" borderId="2" xfId="0" applyFont="1" applyBorder="1" applyAlignment="1" applyProtection="1">
      <alignment horizontal="left"/>
      <protection locked="0"/>
    </xf>
    <xf numFmtId="0" fontId="17" fillId="0" borderId="2" xfId="0" applyFont="1" applyBorder="1" applyProtection="1">
      <protection locked="0"/>
    </xf>
    <xf numFmtId="49" fontId="7" fillId="0" borderId="2" xfId="0" applyNumberFormat="1" applyFont="1" applyBorder="1" applyAlignment="1" applyProtection="1">
      <alignment horizontal="right" vertical="top"/>
      <protection locked="0"/>
    </xf>
    <xf numFmtId="0" fontId="0" fillId="0" borderId="2" xfId="0" applyFont="1" applyFill="1" applyBorder="1" applyAlignment="1" applyProtection="1">
      <alignment vertical="top" wrapText="1"/>
      <protection locked="0"/>
    </xf>
    <xf numFmtId="0" fontId="0" fillId="0" borderId="2" xfId="0" applyFont="1" applyFill="1" applyBorder="1" applyAlignment="1" applyProtection="1">
      <alignment horizontal="left"/>
      <protection locked="0"/>
    </xf>
    <xf numFmtId="172" fontId="0" fillId="0" borderId="2" xfId="0" applyNumberFormat="1" applyFont="1" applyFill="1" applyBorder="1" applyProtection="1">
      <protection locked="0"/>
    </xf>
    <xf numFmtId="0" fontId="0" fillId="0" borderId="2" xfId="0" applyFont="1" applyBorder="1" applyAlignment="1" applyProtection="1">
      <alignment horizontal="left"/>
      <protection locked="0"/>
    </xf>
    <xf numFmtId="172" fontId="0" fillId="0" borderId="2" xfId="0" applyNumberFormat="1" applyFont="1" applyBorder="1" applyProtection="1">
      <protection locked="0"/>
    </xf>
    <xf numFmtId="49" fontId="0" fillId="0" borderId="2" xfId="0" applyNumberFormat="1" applyFont="1" applyBorder="1" applyAlignment="1" applyProtection="1">
      <alignment horizontal="right" vertical="top"/>
      <protection locked="0"/>
    </xf>
    <xf numFmtId="49" fontId="7" fillId="0" borderId="2" xfId="0" applyNumberFormat="1" applyFont="1" applyBorder="1" applyAlignment="1" applyProtection="1">
      <alignment vertical="top"/>
      <protection locked="0"/>
    </xf>
    <xf numFmtId="0" fontId="0" fillId="0" borderId="0" xfId="0" applyFont="1" applyAlignment="1" applyProtection="1">
      <alignment horizontal="left" vertical="top" wrapText="1"/>
      <protection locked="0"/>
    </xf>
    <xf numFmtId="2" fontId="1" fillId="0" borderId="0" xfId="0" applyNumberFormat="1" applyFont="1" applyProtection="1">
      <protection locked="0"/>
    </xf>
    <xf numFmtId="2" fontId="0" fillId="0" borderId="0" xfId="0" applyNumberFormat="1" applyFont="1" applyAlignment="1" applyProtection="1">
      <protection locked="0"/>
    </xf>
    <xf numFmtId="2" fontId="7" fillId="0" borderId="0" xfId="0" applyNumberFormat="1" applyFont="1" applyProtection="1">
      <protection locked="0"/>
    </xf>
    <xf numFmtId="2" fontId="0" fillId="0" borderId="1" xfId="0" applyNumberFormat="1" applyFont="1" applyBorder="1" applyProtection="1">
      <protection locked="0"/>
    </xf>
    <xf numFmtId="2" fontId="8" fillId="0" borderId="0" xfId="0" applyNumberFormat="1" applyFont="1" applyProtection="1">
      <protection locked="0"/>
    </xf>
    <xf numFmtId="2" fontId="0" fillId="0" borderId="0" xfId="0" applyNumberFormat="1" applyFont="1"/>
    <xf numFmtId="2" fontId="13" fillId="0" borderId="0" xfId="0" applyNumberFormat="1" applyFont="1" applyAlignment="1" applyProtection="1">
      <alignment horizontal="center"/>
      <protection locked="0"/>
    </xf>
    <xf numFmtId="2" fontId="5" fillId="0" borderId="0" xfId="0" applyNumberFormat="1" applyFont="1" applyAlignment="1" applyProtection="1">
      <alignment horizontal="center"/>
      <protection locked="0"/>
    </xf>
    <xf numFmtId="2" fontId="0" fillId="0" borderId="0" xfId="0" applyNumberFormat="1" applyFont="1" applyFill="1" applyProtection="1">
      <protection locked="0"/>
    </xf>
    <xf numFmtId="2" fontId="0" fillId="0" borderId="2" xfId="0" applyNumberFormat="1" applyFont="1" applyBorder="1" applyProtection="1">
      <protection locked="0"/>
    </xf>
    <xf numFmtId="2" fontId="5" fillId="0" borderId="0" xfId="0" applyNumberFormat="1" applyFont="1" applyProtection="1">
      <protection locked="0"/>
    </xf>
    <xf numFmtId="2" fontId="7" fillId="0" borderId="0" xfId="0" applyNumberFormat="1" applyFont="1" applyAlignment="1">
      <alignment horizontal="right"/>
    </xf>
    <xf numFmtId="2" fontId="0" fillId="0" borderId="0" xfId="0" applyNumberFormat="1" applyFont="1" applyAlignment="1" applyProtection="1">
      <alignment horizontal="right"/>
      <protection locked="0"/>
    </xf>
    <xf numFmtId="2" fontId="0" fillId="0" borderId="0" xfId="0" applyNumberFormat="1" applyFont="1" applyFill="1"/>
    <xf numFmtId="2" fontId="0" fillId="0" borderId="2" xfId="0" applyNumberFormat="1" applyFont="1" applyFill="1" applyBorder="1"/>
    <xf numFmtId="2" fontId="0" fillId="0" borderId="0" xfId="0" applyNumberFormat="1" applyFont="1" applyAlignment="1" applyProtection="1">
      <alignment vertical="top"/>
      <protection locked="0"/>
    </xf>
    <xf numFmtId="4" fontId="1" fillId="0" borderId="0" xfId="0" applyNumberFormat="1" applyFont="1" applyProtection="1">
      <protection locked="0"/>
    </xf>
    <xf numFmtId="4" fontId="0" fillId="0" borderId="0" xfId="0" applyNumberFormat="1" applyFont="1" applyProtection="1">
      <protection locked="0"/>
    </xf>
    <xf numFmtId="4" fontId="2" fillId="0" borderId="0" xfId="0" applyNumberFormat="1" applyFont="1" applyProtection="1">
      <protection locked="0"/>
    </xf>
    <xf numFmtId="4" fontId="5" fillId="0" borderId="0" xfId="0" applyNumberFormat="1" applyFont="1" applyAlignment="1" applyProtection="1">
      <protection locked="0"/>
    </xf>
    <xf numFmtId="4" fontId="0" fillId="0" borderId="0" xfId="0" applyNumberFormat="1" applyFont="1" applyAlignment="1" applyProtection="1">
      <protection locked="0"/>
    </xf>
    <xf numFmtId="4" fontId="7" fillId="0" borderId="0" xfId="0" applyNumberFormat="1" applyFont="1" applyProtection="1">
      <protection locked="0"/>
    </xf>
    <xf numFmtId="4" fontId="0" fillId="0" borderId="1" xfId="0" applyNumberFormat="1" applyFont="1" applyBorder="1" applyProtection="1">
      <protection locked="0"/>
    </xf>
    <xf numFmtId="4" fontId="8" fillId="0" borderId="0" xfId="0" applyNumberFormat="1" applyFont="1" applyProtection="1">
      <protection locked="0"/>
    </xf>
    <xf numFmtId="4" fontId="0" fillId="0" borderId="0" xfId="0" applyNumberFormat="1" applyFont="1"/>
    <xf numFmtId="4" fontId="0" fillId="0" borderId="1" xfId="0" applyNumberFormat="1" applyFont="1" applyBorder="1"/>
    <xf numFmtId="4" fontId="13" fillId="0" borderId="0" xfId="0" applyNumberFormat="1" applyFont="1" applyAlignment="1" applyProtection="1">
      <alignment horizontal="center"/>
      <protection locked="0"/>
    </xf>
    <xf numFmtId="4" fontId="5" fillId="0" borderId="0" xfId="0" applyNumberFormat="1" applyFont="1" applyAlignment="1" applyProtection="1">
      <alignment horizontal="center"/>
      <protection locked="0"/>
    </xf>
    <xf numFmtId="4" fontId="0" fillId="0" borderId="0" xfId="0" applyNumberFormat="1" applyFont="1" applyFill="1" applyProtection="1">
      <protection locked="0"/>
    </xf>
    <xf numFmtId="4" fontId="0" fillId="0" borderId="2" xfId="0" applyNumberFormat="1" applyFont="1" applyBorder="1" applyProtection="1">
      <protection locked="0"/>
    </xf>
    <xf numFmtId="4" fontId="5" fillId="0" borderId="0" xfId="0" applyNumberFormat="1" applyFont="1" applyProtection="1">
      <protection locked="0"/>
    </xf>
    <xf numFmtId="4" fontId="0" fillId="0" borderId="2" xfId="0" applyNumberFormat="1" applyFont="1" applyFill="1" applyBorder="1" applyProtection="1">
      <protection locked="0"/>
    </xf>
    <xf numFmtId="0" fontId="3" fillId="0" borderId="0" xfId="0" applyFont="1" applyBorder="1" applyAlignment="1" applyProtection="1">
      <alignment horizontal="center" vertical="top" wrapText="1"/>
      <protection locked="0"/>
    </xf>
    <xf numFmtId="0" fontId="0" fillId="0" borderId="0" xfId="0" applyFont="1" applyAlignment="1">
      <alignment horizontal="justify"/>
    </xf>
    <xf numFmtId="49" fontId="0" fillId="0" borderId="0" xfId="0" applyNumberFormat="1" applyFont="1" applyAlignment="1" applyProtection="1">
      <alignment horizontal="left" vertical="top" wrapText="1"/>
      <protection locked="0"/>
    </xf>
    <xf numFmtId="49" fontId="0" fillId="0" borderId="0" xfId="0" applyNumberFormat="1" applyFont="1" applyFill="1" applyAlignment="1" applyProtection="1">
      <alignment horizontal="right" vertical="top"/>
      <protection locked="0"/>
    </xf>
    <xf numFmtId="0" fontId="0" fillId="0" borderId="0" xfId="0" applyNumberFormat="1" applyFont="1" applyBorder="1" applyAlignment="1">
      <alignment vertical="top" wrapText="1"/>
    </xf>
    <xf numFmtId="0" fontId="0" fillId="0" borderId="0" xfId="0" applyNumberFormat="1" applyFont="1" applyBorder="1" applyAlignment="1">
      <alignment horizontal="justify" vertical="top" wrapText="1"/>
    </xf>
    <xf numFmtId="0" fontId="0" fillId="0" borderId="2" xfId="0" applyFont="1" applyBorder="1" applyAlignment="1" applyProtection="1">
      <alignment vertical="top" wrapText="1"/>
      <protection locked="0"/>
    </xf>
    <xf numFmtId="0" fontId="0" fillId="0" borderId="0" xfId="0" applyFont="1" applyProtection="1">
      <protection locked="0"/>
    </xf>
    <xf numFmtId="0" fontId="0" fillId="0" borderId="0" xfId="0" applyNumberFormat="1" applyFont="1" applyFill="1" applyBorder="1" applyAlignment="1" applyProtection="1">
      <alignment horizontal="left" vertical="top" wrapText="1"/>
      <protection locked="0"/>
    </xf>
    <xf numFmtId="2" fontId="0" fillId="0" borderId="2" xfId="0" applyNumberFormat="1" applyFont="1" applyBorder="1"/>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4"/>
  <sheetViews>
    <sheetView tabSelected="1" view="pageBreakPreview" topLeftCell="A233" zoomScaleNormal="100" zoomScaleSheetLayoutView="90" workbookViewId="0">
      <selection activeCell="H245" sqref="H245"/>
    </sheetView>
  </sheetViews>
  <sheetFormatPr defaultRowHeight="12.75" outlineLevelRow="1" outlineLevelCol="1" x14ac:dyDescent="0.2"/>
  <cols>
    <col min="1" max="1" width="10.28515625" style="1" customWidth="1"/>
    <col min="2" max="2" width="9.140625" style="2" hidden="1" customWidth="1" outlineLevel="1"/>
    <col min="3" max="3" width="6" style="2" customWidth="1" collapsed="1"/>
    <col min="4" max="4" width="29.7109375" style="3" customWidth="1"/>
    <col min="5" max="5" width="4.5703125" style="4" customWidth="1"/>
    <col min="6" max="6" width="10.140625" style="5" customWidth="1"/>
    <col min="7" max="7" width="9.85546875" style="100" customWidth="1"/>
    <col min="8" max="8" width="12.5703125" style="116" customWidth="1"/>
    <col min="9" max="16384" width="9.140625" style="6"/>
  </cols>
  <sheetData>
    <row r="1" spans="1:8" x14ac:dyDescent="0.2">
      <c r="B1" s="7"/>
      <c r="C1" s="7"/>
    </row>
    <row r="2" spans="1:8" x14ac:dyDescent="0.2">
      <c r="B2" s="7"/>
      <c r="C2" s="7"/>
    </row>
    <row r="3" spans="1:8" x14ac:dyDescent="0.2">
      <c r="A3" s="8"/>
      <c r="B3" s="8"/>
      <c r="C3" s="8"/>
      <c r="D3" s="8"/>
      <c r="E3" s="8"/>
      <c r="F3" s="9"/>
      <c r="G3" s="84"/>
      <c r="H3" s="117"/>
    </row>
    <row r="4" spans="1:8" x14ac:dyDescent="0.2">
      <c r="A4" s="10"/>
      <c r="B4" s="11"/>
      <c r="C4" s="11"/>
      <c r="D4" s="12"/>
      <c r="E4" s="13"/>
      <c r="F4" s="9"/>
      <c r="G4" s="84"/>
      <c r="H4" s="117"/>
    </row>
    <row r="5" spans="1:8" x14ac:dyDescent="0.2">
      <c r="A5" s="10"/>
      <c r="B5" s="11"/>
      <c r="C5" s="11"/>
      <c r="D5" s="12"/>
      <c r="E5" s="13"/>
      <c r="F5" s="9"/>
      <c r="G5" s="84"/>
      <c r="H5" s="117"/>
    </row>
    <row r="6" spans="1:8" x14ac:dyDescent="0.2">
      <c r="A6" s="10"/>
      <c r="B6" s="11"/>
      <c r="C6" s="11"/>
      <c r="D6" s="12"/>
      <c r="E6" s="13"/>
      <c r="F6" s="9"/>
      <c r="G6" s="84"/>
      <c r="H6" s="117"/>
    </row>
    <row r="7" spans="1:8" s="16" customFormat="1" ht="34.9" customHeight="1" x14ac:dyDescent="0.3">
      <c r="A7" s="14"/>
      <c r="B7" s="15"/>
      <c r="C7" s="132" t="s">
        <v>0</v>
      </c>
      <c r="D7" s="132"/>
      <c r="E7" s="132"/>
      <c r="F7" s="132"/>
      <c r="G7" s="132"/>
      <c r="H7" s="118"/>
    </row>
    <row r="8" spans="1:8" x14ac:dyDescent="0.2">
      <c r="A8" s="10"/>
      <c r="B8" s="11"/>
      <c r="C8" s="11"/>
      <c r="D8" s="12"/>
      <c r="E8" s="13"/>
      <c r="F8" s="9"/>
      <c r="G8" s="84"/>
      <c r="H8" s="117"/>
    </row>
    <row r="9" spans="1:8" x14ac:dyDescent="0.2">
      <c r="A9" s="10"/>
      <c r="B9" s="11"/>
      <c r="C9" s="11"/>
      <c r="D9" s="12"/>
      <c r="E9" s="13"/>
      <c r="F9" s="9"/>
      <c r="G9" s="84"/>
      <c r="H9" s="117"/>
    </row>
    <row r="10" spans="1:8" x14ac:dyDescent="0.2">
      <c r="A10" s="10"/>
      <c r="B10" s="11"/>
      <c r="C10" s="11"/>
      <c r="D10" s="12"/>
      <c r="E10" s="13"/>
      <c r="F10" s="9"/>
      <c r="G10" s="84"/>
      <c r="H10" s="117"/>
    </row>
    <row r="11" spans="1:8" s="22" customFormat="1" ht="15.75" x14ac:dyDescent="0.25">
      <c r="A11" s="17"/>
      <c r="B11" s="18"/>
      <c r="C11" s="19"/>
      <c r="D11" s="8"/>
      <c r="E11" s="20"/>
      <c r="F11" s="21"/>
      <c r="G11" s="107"/>
      <c r="H11" s="119"/>
    </row>
    <row r="12" spans="1:8" x14ac:dyDescent="0.2">
      <c r="A12" s="10"/>
      <c r="B12" s="11"/>
      <c r="C12" s="11"/>
      <c r="D12" s="23"/>
      <c r="E12" s="13"/>
      <c r="F12" s="24"/>
      <c r="G12" s="101"/>
      <c r="H12" s="120"/>
    </row>
    <row r="13" spans="1:8" x14ac:dyDescent="0.2">
      <c r="A13" s="10"/>
      <c r="B13" s="11"/>
      <c r="C13" s="11"/>
      <c r="D13" s="23"/>
      <c r="E13" s="13"/>
      <c r="F13" s="24"/>
      <c r="G13" s="101"/>
      <c r="H13" s="120"/>
    </row>
    <row r="14" spans="1:8" x14ac:dyDescent="0.2">
      <c r="A14" s="10"/>
      <c r="B14" s="11"/>
      <c r="C14" s="11"/>
      <c r="D14" s="23"/>
      <c r="E14" s="13"/>
      <c r="F14" s="24"/>
      <c r="G14" s="101"/>
      <c r="H14" s="120"/>
    </row>
    <row r="15" spans="1:8" x14ac:dyDescent="0.2">
      <c r="A15" s="10"/>
      <c r="B15" s="11"/>
      <c r="C15" s="11"/>
      <c r="D15" s="23"/>
      <c r="E15" s="13"/>
      <c r="F15" s="24"/>
      <c r="G15" s="101"/>
      <c r="H15" s="120"/>
    </row>
    <row r="16" spans="1:8" x14ac:dyDescent="0.2">
      <c r="A16" s="10"/>
      <c r="B16" s="11"/>
      <c r="C16" s="11"/>
      <c r="D16" s="23"/>
      <c r="E16" s="13"/>
      <c r="F16" s="24"/>
      <c r="G16" s="101"/>
      <c r="H16" s="120"/>
    </row>
    <row r="17" spans="1:8" x14ac:dyDescent="0.2">
      <c r="A17" s="10"/>
      <c r="B17" s="11"/>
      <c r="C17" s="11"/>
      <c r="D17" s="12"/>
      <c r="E17" s="13"/>
      <c r="F17" s="9"/>
      <c r="G17" s="84"/>
      <c r="H17" s="117"/>
    </row>
    <row r="18" spans="1:8" x14ac:dyDescent="0.2">
      <c r="A18" s="10"/>
      <c r="B18" s="11"/>
      <c r="C18" s="11"/>
      <c r="D18" s="12"/>
      <c r="E18" s="13"/>
      <c r="F18" s="9"/>
      <c r="G18" s="84"/>
      <c r="H18" s="117"/>
    </row>
    <row r="19" spans="1:8" ht="25.5" x14ac:dyDescent="0.2">
      <c r="A19" s="25" t="s">
        <v>1</v>
      </c>
      <c r="B19" s="11"/>
      <c r="C19" s="11"/>
      <c r="D19" s="133" t="s">
        <v>222</v>
      </c>
      <c r="E19" s="13"/>
      <c r="F19" s="9"/>
      <c r="G19" s="84"/>
      <c r="H19" s="117"/>
    </row>
    <row r="20" spans="1:8" x14ac:dyDescent="0.2">
      <c r="A20" s="10"/>
      <c r="B20" s="11"/>
      <c r="C20" s="11"/>
      <c r="D20" s="26" t="s">
        <v>71</v>
      </c>
      <c r="E20" s="13"/>
      <c r="F20" s="9"/>
      <c r="G20" s="84"/>
      <c r="H20" s="117"/>
    </row>
    <row r="21" spans="1:8" x14ac:dyDescent="0.2">
      <c r="A21" s="10"/>
      <c r="B21" s="11"/>
      <c r="C21" s="11"/>
      <c r="D21" s="12"/>
      <c r="E21" s="13"/>
      <c r="F21" s="9"/>
      <c r="G21" s="84"/>
      <c r="H21" s="117"/>
    </row>
    <row r="22" spans="1:8" x14ac:dyDescent="0.2">
      <c r="A22" s="25" t="s">
        <v>2</v>
      </c>
      <c r="B22" s="11"/>
      <c r="C22" s="11"/>
      <c r="D22" s="26" t="s">
        <v>71</v>
      </c>
      <c r="E22" s="13"/>
      <c r="F22" s="9"/>
      <c r="G22" s="84"/>
      <c r="H22" s="117"/>
    </row>
    <row r="23" spans="1:8" x14ac:dyDescent="0.2">
      <c r="A23" s="10"/>
      <c r="B23" s="11"/>
      <c r="C23" s="11"/>
      <c r="D23" s="26" t="s">
        <v>3</v>
      </c>
      <c r="E23" s="13"/>
      <c r="F23" s="9"/>
      <c r="G23" s="84"/>
      <c r="H23" s="117"/>
    </row>
    <row r="24" spans="1:8" x14ac:dyDescent="0.2">
      <c r="A24" s="10"/>
      <c r="B24" s="11"/>
      <c r="C24" s="11"/>
      <c r="D24" s="26" t="s">
        <v>3</v>
      </c>
      <c r="E24" s="13"/>
      <c r="F24" s="9"/>
      <c r="G24" s="84"/>
      <c r="H24" s="117"/>
    </row>
    <row r="25" spans="1:8" x14ac:dyDescent="0.2">
      <c r="A25" s="10"/>
      <c r="B25" s="11"/>
      <c r="C25" s="11"/>
      <c r="D25" s="12"/>
      <c r="E25" s="13"/>
      <c r="F25" s="9"/>
      <c r="G25" s="84"/>
      <c r="H25" s="117"/>
    </row>
    <row r="26" spans="1:8" x14ac:dyDescent="0.2">
      <c r="A26" s="10"/>
      <c r="B26" s="11"/>
      <c r="C26" s="11"/>
      <c r="D26" s="12"/>
      <c r="E26" s="13"/>
      <c r="F26" s="9"/>
      <c r="G26" s="84"/>
      <c r="H26" s="117"/>
    </row>
    <row r="27" spans="1:8" x14ac:dyDescent="0.2">
      <c r="A27" s="25" t="s">
        <v>4</v>
      </c>
      <c r="B27" s="11"/>
      <c r="C27" s="11"/>
      <c r="D27" s="12" t="s">
        <v>131</v>
      </c>
      <c r="E27" s="13"/>
      <c r="F27" s="9"/>
      <c r="G27" s="84"/>
      <c r="H27" s="117"/>
    </row>
    <row r="28" spans="1:8" x14ac:dyDescent="0.2">
      <c r="A28" s="10"/>
      <c r="B28" s="11"/>
      <c r="C28" s="11"/>
      <c r="D28" s="12" t="s">
        <v>132</v>
      </c>
      <c r="E28" s="13"/>
      <c r="F28" s="9"/>
      <c r="G28" s="84"/>
      <c r="H28" s="117"/>
    </row>
    <row r="29" spans="1:8" x14ac:dyDescent="0.2">
      <c r="A29" s="10"/>
      <c r="B29" s="11"/>
      <c r="C29" s="11"/>
      <c r="D29" s="12" t="s">
        <v>223</v>
      </c>
      <c r="E29" s="13"/>
      <c r="F29" s="9"/>
      <c r="G29" s="84"/>
      <c r="H29" s="117"/>
    </row>
    <row r="30" spans="1:8" x14ac:dyDescent="0.2">
      <c r="A30" s="10"/>
      <c r="B30" s="11"/>
      <c r="C30" s="11"/>
      <c r="D30" s="12"/>
      <c r="E30" s="13"/>
      <c r="F30" s="9"/>
      <c r="G30" s="84"/>
      <c r="H30" s="117"/>
    </row>
    <row r="31" spans="1:8" x14ac:dyDescent="0.2">
      <c r="A31" s="10"/>
      <c r="B31" s="11"/>
      <c r="C31" s="11"/>
      <c r="D31" s="12"/>
      <c r="E31" s="13"/>
      <c r="F31" s="9"/>
      <c r="G31" s="84"/>
      <c r="H31" s="117"/>
    </row>
    <row r="32" spans="1:8" x14ac:dyDescent="0.2">
      <c r="A32" s="10"/>
      <c r="B32" s="11"/>
      <c r="C32" s="11"/>
      <c r="D32" s="12"/>
      <c r="E32" s="13"/>
      <c r="F32" s="9"/>
      <c r="G32" s="84"/>
      <c r="H32" s="117"/>
    </row>
    <row r="33" spans="1:8" x14ac:dyDescent="0.2">
      <c r="A33" s="10"/>
      <c r="B33" s="11"/>
      <c r="C33" s="11"/>
      <c r="D33" s="12"/>
      <c r="E33" s="13"/>
      <c r="F33" s="9"/>
      <c r="G33" s="84"/>
      <c r="H33" s="117"/>
    </row>
    <row r="34" spans="1:8" x14ac:dyDescent="0.2">
      <c r="A34" s="10"/>
      <c r="B34" s="11"/>
      <c r="C34" s="11"/>
      <c r="D34" s="12"/>
      <c r="E34" s="13"/>
      <c r="F34" s="9"/>
      <c r="G34" s="84"/>
      <c r="H34" s="117"/>
    </row>
    <row r="35" spans="1:8" x14ac:dyDescent="0.2">
      <c r="A35" s="25" t="s">
        <v>5</v>
      </c>
      <c r="B35" s="11"/>
      <c r="C35" s="11"/>
      <c r="D35" s="99" t="s">
        <v>224</v>
      </c>
      <c r="E35" s="13"/>
      <c r="F35" s="9"/>
      <c r="G35" s="84"/>
      <c r="H35" s="117"/>
    </row>
    <row r="36" spans="1:8" x14ac:dyDescent="0.2">
      <c r="A36" s="25" t="s">
        <v>6</v>
      </c>
      <c r="B36" s="11"/>
      <c r="C36" s="11"/>
      <c r="D36" s="99" t="s">
        <v>225</v>
      </c>
      <c r="E36" s="13"/>
      <c r="F36" s="9"/>
      <c r="G36" s="84"/>
      <c r="H36" s="117"/>
    </row>
    <row r="37" spans="1:8" x14ac:dyDescent="0.2">
      <c r="A37" s="10"/>
      <c r="B37" s="11"/>
      <c r="C37" s="11"/>
      <c r="D37" s="12"/>
      <c r="E37" s="13"/>
      <c r="F37" s="9"/>
      <c r="G37" s="84"/>
      <c r="H37" s="117"/>
    </row>
    <row r="38" spans="1:8" x14ac:dyDescent="0.2">
      <c r="A38" s="25" t="s">
        <v>3</v>
      </c>
      <c r="B38" s="11"/>
      <c r="C38" s="11"/>
      <c r="D38" s="99" t="s">
        <v>3</v>
      </c>
      <c r="E38" s="13"/>
      <c r="F38" s="9"/>
      <c r="G38" s="84"/>
      <c r="H38" s="117"/>
    </row>
    <row r="39" spans="1:8" x14ac:dyDescent="0.2">
      <c r="A39" s="10"/>
      <c r="B39" s="11"/>
      <c r="C39" s="11"/>
      <c r="D39" s="12"/>
      <c r="E39" s="13"/>
      <c r="F39" s="9"/>
      <c r="G39" s="84"/>
      <c r="H39" s="117"/>
    </row>
    <row r="40" spans="1:8" x14ac:dyDescent="0.2">
      <c r="A40" s="10"/>
      <c r="B40" s="11"/>
      <c r="C40" s="11"/>
      <c r="D40" s="12"/>
      <c r="E40" s="13"/>
      <c r="F40" s="9"/>
      <c r="G40" s="84"/>
      <c r="H40" s="117"/>
    </row>
    <row r="41" spans="1:8" x14ac:dyDescent="0.2">
      <c r="A41" s="10"/>
      <c r="B41" s="11"/>
      <c r="C41" s="11"/>
      <c r="D41" s="12"/>
      <c r="E41" s="13"/>
      <c r="F41" s="9"/>
      <c r="G41" s="84"/>
      <c r="H41" s="117"/>
    </row>
    <row r="42" spans="1:8" x14ac:dyDescent="0.2">
      <c r="A42" s="10"/>
      <c r="B42" s="11"/>
      <c r="C42" s="11"/>
      <c r="D42" s="12"/>
      <c r="E42" s="13"/>
      <c r="F42" s="9"/>
      <c r="G42" s="84"/>
      <c r="H42" s="117"/>
    </row>
    <row r="43" spans="1:8" x14ac:dyDescent="0.2">
      <c r="A43" s="10"/>
      <c r="B43" s="11"/>
      <c r="C43" s="11"/>
      <c r="D43" s="12"/>
      <c r="E43" s="13"/>
      <c r="F43" s="9"/>
      <c r="G43" s="84"/>
      <c r="H43" s="117"/>
    </row>
    <row r="44" spans="1:8" x14ac:dyDescent="0.2">
      <c r="A44" s="25" t="s">
        <v>7</v>
      </c>
      <c r="B44" s="11"/>
      <c r="C44" s="11"/>
      <c r="D44" s="134" t="s">
        <v>275</v>
      </c>
      <c r="E44" s="13"/>
      <c r="F44" s="9"/>
      <c r="G44" s="84"/>
      <c r="H44" s="117"/>
    </row>
    <row r="45" spans="1:8" x14ac:dyDescent="0.2">
      <c r="A45" s="10"/>
      <c r="B45" s="11"/>
      <c r="C45" s="11"/>
      <c r="D45" s="12"/>
      <c r="E45" s="13"/>
      <c r="F45" s="9"/>
      <c r="G45" s="84"/>
      <c r="H45" s="117"/>
    </row>
    <row r="46" spans="1:8" x14ac:dyDescent="0.2">
      <c r="A46" s="10"/>
      <c r="B46" s="11"/>
      <c r="C46" s="11"/>
      <c r="D46" s="12"/>
      <c r="E46" s="13"/>
      <c r="F46" s="9"/>
      <c r="G46" s="84"/>
      <c r="H46" s="117"/>
    </row>
    <row r="47" spans="1:8" x14ac:dyDescent="0.2">
      <c r="A47" s="10"/>
      <c r="B47" s="11"/>
      <c r="C47" s="11"/>
      <c r="D47" s="12"/>
      <c r="E47" s="13"/>
      <c r="F47" s="9"/>
      <c r="G47" s="84"/>
      <c r="H47" s="117"/>
    </row>
    <row r="48" spans="1:8" x14ac:dyDescent="0.2">
      <c r="A48" s="10"/>
      <c r="B48" s="11"/>
      <c r="C48" s="11"/>
      <c r="D48" s="12"/>
      <c r="E48" s="13"/>
      <c r="F48" s="9"/>
      <c r="G48" s="84"/>
      <c r="H48" s="117"/>
    </row>
    <row r="49" spans="1:8" x14ac:dyDescent="0.2">
      <c r="A49" s="10"/>
      <c r="B49" s="11"/>
      <c r="C49" s="11"/>
      <c r="D49" s="12"/>
      <c r="E49" s="13"/>
      <c r="F49" s="9"/>
      <c r="G49" s="84"/>
      <c r="H49" s="117"/>
    </row>
    <row r="50" spans="1:8" x14ac:dyDescent="0.2">
      <c r="A50" s="10"/>
      <c r="B50" s="11"/>
      <c r="C50" s="11"/>
      <c r="D50" s="12"/>
      <c r="E50" s="13"/>
      <c r="F50" s="9"/>
      <c r="G50" s="84"/>
      <c r="H50" s="117"/>
    </row>
    <row r="51" spans="1:8" x14ac:dyDescent="0.2">
      <c r="A51" s="25" t="s">
        <v>3</v>
      </c>
      <c r="B51" s="11"/>
      <c r="C51" s="11"/>
      <c r="D51" s="12" t="s">
        <v>3</v>
      </c>
      <c r="E51" s="13"/>
      <c r="F51" s="9"/>
      <c r="G51" s="84"/>
      <c r="H51" s="117"/>
    </row>
    <row r="52" spans="1:8" x14ac:dyDescent="0.2">
      <c r="A52" s="10"/>
      <c r="B52" s="11"/>
      <c r="C52" s="11"/>
      <c r="D52" s="12" t="s">
        <v>3</v>
      </c>
      <c r="E52" s="13"/>
      <c r="F52" s="9"/>
      <c r="G52" s="84"/>
      <c r="H52" s="117"/>
    </row>
    <row r="53" spans="1:8" x14ac:dyDescent="0.2">
      <c r="A53" s="10"/>
      <c r="B53" s="11"/>
      <c r="C53" s="11"/>
      <c r="D53" s="12" t="s">
        <v>3</v>
      </c>
      <c r="E53" s="13"/>
      <c r="F53" s="9"/>
      <c r="G53" s="84"/>
      <c r="H53" s="117"/>
    </row>
    <row r="54" spans="1:8" ht="18.75" x14ac:dyDescent="0.2">
      <c r="A54" s="27" t="s">
        <v>8</v>
      </c>
      <c r="B54" s="11"/>
      <c r="C54" s="11"/>
      <c r="D54" s="12"/>
      <c r="E54" s="13"/>
      <c r="F54" s="9"/>
      <c r="G54" s="84"/>
      <c r="H54" s="117"/>
    </row>
    <row r="55" spans="1:8" ht="15" x14ac:dyDescent="0.2">
      <c r="A55" s="28" t="s">
        <v>3</v>
      </c>
      <c r="B55" s="11"/>
      <c r="C55" s="11"/>
      <c r="D55" s="12"/>
      <c r="E55" s="13"/>
      <c r="F55" s="9"/>
      <c r="G55" s="84"/>
      <c r="H55" s="117"/>
    </row>
    <row r="56" spans="1:8" x14ac:dyDescent="0.2">
      <c r="A56" s="26"/>
      <c r="B56" s="11"/>
      <c r="C56" s="11"/>
      <c r="D56" s="26" t="s">
        <v>133</v>
      </c>
      <c r="E56" s="13"/>
      <c r="F56" s="9"/>
      <c r="G56" s="111" t="s">
        <v>9</v>
      </c>
      <c r="H56" s="121">
        <f>H86</f>
        <v>189</v>
      </c>
    </row>
    <row r="57" spans="1:8" x14ac:dyDescent="0.2">
      <c r="A57" s="10"/>
      <c r="B57" s="11"/>
      <c r="C57" s="11"/>
      <c r="D57" s="12"/>
      <c r="E57" s="13"/>
      <c r="F57" s="9"/>
      <c r="G57" s="84"/>
      <c r="H57" s="117"/>
    </row>
    <row r="58" spans="1:8" x14ac:dyDescent="0.2">
      <c r="A58" s="25"/>
      <c r="B58" s="11"/>
      <c r="C58" s="11"/>
      <c r="D58" s="12"/>
      <c r="E58" s="13"/>
      <c r="F58" s="9"/>
      <c r="G58" s="111"/>
      <c r="H58" s="121"/>
    </row>
    <row r="59" spans="1:8" x14ac:dyDescent="0.2">
      <c r="A59" s="10"/>
      <c r="B59" s="11"/>
      <c r="C59" s="11"/>
      <c r="D59" s="12"/>
      <c r="E59" s="13"/>
      <c r="F59" s="9"/>
      <c r="G59" s="84"/>
      <c r="H59" s="122"/>
    </row>
    <row r="60" spans="1:8" x14ac:dyDescent="0.2">
      <c r="A60" s="25" t="s">
        <v>10</v>
      </c>
      <c r="B60" s="11"/>
      <c r="C60" s="11"/>
      <c r="D60" s="12"/>
      <c r="E60" s="13"/>
      <c r="F60" s="9"/>
      <c r="G60" s="84"/>
      <c r="H60" s="121">
        <f>SUM(H56:H58)</f>
        <v>189</v>
      </c>
    </row>
    <row r="61" spans="1:8" x14ac:dyDescent="0.2">
      <c r="A61" s="25"/>
      <c r="B61" s="11"/>
      <c r="C61" s="11"/>
      <c r="D61" s="12"/>
      <c r="E61" s="13"/>
      <c r="F61" s="9"/>
      <c r="G61" s="84"/>
      <c r="H61" s="121"/>
    </row>
    <row r="62" spans="1:8" x14ac:dyDescent="0.2">
      <c r="A62" s="29"/>
      <c r="B62" s="30"/>
      <c r="C62" s="30"/>
      <c r="D62" s="31"/>
      <c r="E62" s="32"/>
      <c r="F62" s="33"/>
      <c r="G62" s="103"/>
      <c r="H62" s="122"/>
    </row>
    <row r="63" spans="1:8" x14ac:dyDescent="0.2">
      <c r="A63" s="10"/>
      <c r="B63" s="11"/>
      <c r="C63" s="11"/>
      <c r="D63" s="12" t="s">
        <v>226</v>
      </c>
      <c r="E63" s="13"/>
      <c r="F63" s="9"/>
      <c r="G63" s="111" t="s">
        <v>9</v>
      </c>
      <c r="H63" s="117">
        <f>SUM(H60)*0.22</f>
        <v>41.58</v>
      </c>
    </row>
    <row r="64" spans="1:8" x14ac:dyDescent="0.2">
      <c r="A64" s="10"/>
      <c r="B64" s="11"/>
      <c r="C64" s="11"/>
      <c r="D64" s="12"/>
      <c r="E64" s="13"/>
      <c r="F64" s="9"/>
      <c r="G64" s="112"/>
      <c r="H64" s="122"/>
    </row>
    <row r="65" spans="1:8" x14ac:dyDescent="0.2">
      <c r="A65" s="10" t="s">
        <v>11</v>
      </c>
      <c r="B65" s="11"/>
      <c r="C65" s="11"/>
      <c r="D65" s="12" t="s">
        <v>12</v>
      </c>
      <c r="E65" s="13"/>
      <c r="F65" s="9"/>
      <c r="G65" s="111" t="s">
        <v>9</v>
      </c>
      <c r="H65" s="117">
        <f>SUM(H60:H63)</f>
        <v>230.57999999999998</v>
      </c>
    </row>
    <row r="66" spans="1:8" s="34" customFormat="1" x14ac:dyDescent="0.2">
      <c r="A66" s="10"/>
      <c r="B66" s="11"/>
      <c r="C66" s="11"/>
      <c r="D66" s="26"/>
      <c r="E66" s="13"/>
      <c r="F66" s="9"/>
      <c r="G66" s="84"/>
      <c r="H66" s="117"/>
    </row>
    <row r="67" spans="1:8" x14ac:dyDescent="0.2">
      <c r="A67" s="10"/>
      <c r="B67" s="11"/>
      <c r="C67" s="11"/>
      <c r="D67" s="26"/>
      <c r="E67" s="13"/>
      <c r="F67" s="9"/>
      <c r="G67" s="84"/>
      <c r="H67" s="117"/>
    </row>
    <row r="68" spans="1:8" s="34" customFormat="1" x14ac:dyDescent="0.2">
      <c r="A68" s="10"/>
      <c r="B68" s="11"/>
      <c r="C68" s="11"/>
      <c r="D68" s="26"/>
      <c r="E68" s="13"/>
      <c r="F68" s="9"/>
      <c r="G68" s="84"/>
      <c r="H68" s="117"/>
    </row>
    <row r="69" spans="1:8" x14ac:dyDescent="0.2">
      <c r="A69" s="10"/>
      <c r="B69" s="11"/>
      <c r="C69" s="11"/>
      <c r="D69" s="26"/>
      <c r="E69" s="13"/>
      <c r="F69" s="9"/>
      <c r="G69" s="84"/>
      <c r="H69" s="117"/>
    </row>
    <row r="70" spans="1:8" x14ac:dyDescent="0.2">
      <c r="A70" s="10"/>
      <c r="B70" s="11"/>
      <c r="C70" s="11"/>
      <c r="D70" s="26"/>
      <c r="E70" s="13"/>
      <c r="F70" s="9"/>
      <c r="G70" s="84"/>
      <c r="H70" s="117"/>
    </row>
    <row r="71" spans="1:8" ht="14.25" x14ac:dyDescent="0.2">
      <c r="A71" s="29"/>
      <c r="B71" s="30"/>
      <c r="C71" s="30"/>
      <c r="D71" s="35" t="s">
        <v>3</v>
      </c>
      <c r="E71" s="32"/>
      <c r="F71" s="33"/>
      <c r="G71" s="103"/>
      <c r="H71" s="122"/>
    </row>
    <row r="72" spans="1:8" ht="18.75" x14ac:dyDescent="0.3">
      <c r="A72" s="27" t="s">
        <v>13</v>
      </c>
      <c r="B72" s="36"/>
      <c r="C72" s="36"/>
      <c r="D72" s="37"/>
      <c r="E72" s="38"/>
      <c r="F72" s="39"/>
      <c r="G72" s="104"/>
      <c r="H72" s="123"/>
    </row>
    <row r="73" spans="1:8" x14ac:dyDescent="0.2">
      <c r="A73" s="10"/>
      <c r="B73" s="11"/>
      <c r="C73" s="11"/>
      <c r="D73" s="12"/>
      <c r="E73" s="13"/>
      <c r="F73" s="9"/>
      <c r="G73" s="84"/>
      <c r="H73" s="117"/>
    </row>
    <row r="74" spans="1:8" x14ac:dyDescent="0.2">
      <c r="A74" s="10"/>
      <c r="B74" s="11"/>
      <c r="C74" s="11"/>
      <c r="D74" s="12"/>
      <c r="E74" s="13"/>
      <c r="F74" s="9"/>
      <c r="G74" s="84"/>
      <c r="H74" s="117"/>
    </row>
    <row r="75" spans="1:8" x14ac:dyDescent="0.2">
      <c r="A75" s="25" t="s">
        <v>14</v>
      </c>
      <c r="B75" s="40"/>
      <c r="C75" s="40"/>
      <c r="D75" s="26"/>
      <c r="E75" s="41"/>
      <c r="F75" s="42"/>
      <c r="G75" s="111" t="s">
        <v>9</v>
      </c>
      <c r="H75" s="121">
        <f>su_zemdela1</f>
        <v>189</v>
      </c>
    </row>
    <row r="76" spans="1:8" x14ac:dyDescent="0.2">
      <c r="A76" s="10"/>
      <c r="B76" s="11"/>
      <c r="C76" s="11"/>
      <c r="D76" s="12"/>
      <c r="E76" s="13"/>
      <c r="F76" s="9"/>
      <c r="G76" s="84"/>
      <c r="H76" s="117"/>
    </row>
    <row r="77" spans="1:8" s="34" customFormat="1" x14ac:dyDescent="0.2">
      <c r="A77" s="10"/>
      <c r="B77" s="11"/>
      <c r="C77" s="11"/>
      <c r="D77" s="12"/>
      <c r="E77" s="13"/>
      <c r="F77" s="9"/>
      <c r="G77" s="84"/>
      <c r="H77" s="117"/>
    </row>
    <row r="78" spans="1:8" s="43" customFormat="1" ht="19.5" x14ac:dyDescent="0.35">
      <c r="A78" s="10"/>
      <c r="B78" s="11"/>
      <c r="C78" s="11"/>
      <c r="D78" s="12"/>
      <c r="E78" s="13"/>
      <c r="F78" s="9"/>
      <c r="G78" s="84"/>
      <c r="H78" s="124"/>
    </row>
    <row r="79" spans="1:8" x14ac:dyDescent="0.2">
      <c r="A79" s="25" t="s">
        <v>15</v>
      </c>
      <c r="B79" s="40"/>
      <c r="C79" s="40"/>
      <c r="D79" s="26"/>
      <c r="E79" s="41"/>
      <c r="F79" s="42"/>
      <c r="G79" s="111" t="s">
        <v>9</v>
      </c>
      <c r="H79" s="121">
        <f>su_montdela</f>
        <v>0</v>
      </c>
    </row>
    <row r="80" spans="1:8" x14ac:dyDescent="0.2">
      <c r="A80" s="10"/>
      <c r="B80" s="11"/>
      <c r="C80" s="11"/>
      <c r="D80" s="12"/>
      <c r="E80" s="13"/>
      <c r="F80" s="9"/>
      <c r="G80" s="84"/>
      <c r="H80" s="117"/>
    </row>
    <row r="81" spans="1:8" s="44" customFormat="1" x14ac:dyDescent="0.2">
      <c r="A81" s="10"/>
      <c r="B81" s="11"/>
      <c r="C81" s="11"/>
      <c r="D81" s="12"/>
      <c r="E81" s="13"/>
      <c r="F81" s="9"/>
      <c r="G81" s="84"/>
      <c r="H81" s="117"/>
    </row>
    <row r="82" spans="1:8" x14ac:dyDescent="0.2">
      <c r="A82" s="10"/>
      <c r="B82" s="11"/>
      <c r="C82" s="11"/>
      <c r="D82" s="12"/>
      <c r="E82" s="13"/>
      <c r="F82" s="9"/>
      <c r="G82" s="84"/>
      <c r="H82" s="124"/>
    </row>
    <row r="83" spans="1:8" x14ac:dyDescent="0.2">
      <c r="A83" s="25" t="s">
        <v>16</v>
      </c>
      <c r="B83" s="40"/>
      <c r="C83" s="40"/>
      <c r="D83" s="26"/>
      <c r="E83" s="41"/>
      <c r="F83" s="42"/>
      <c r="G83" s="111" t="s">
        <v>9</v>
      </c>
      <c r="H83" s="121">
        <f>SU_NABAVAMAT</f>
        <v>0</v>
      </c>
    </row>
    <row r="84" spans="1:8" x14ac:dyDescent="0.2">
      <c r="A84" s="10"/>
      <c r="B84" s="11"/>
      <c r="C84" s="11"/>
      <c r="D84" s="12"/>
      <c r="E84" s="13"/>
      <c r="F84" s="9"/>
      <c r="G84" s="84"/>
      <c r="H84" s="117"/>
    </row>
    <row r="85" spans="1:8" s="44" customFormat="1" x14ac:dyDescent="0.2">
      <c r="A85" s="29"/>
      <c r="B85" s="30"/>
      <c r="C85" s="30"/>
      <c r="D85" s="31"/>
      <c r="E85" s="32"/>
      <c r="F85" s="33"/>
      <c r="G85" s="103"/>
      <c r="H85" s="125"/>
    </row>
    <row r="86" spans="1:8" x14ac:dyDescent="0.2">
      <c r="A86" s="25" t="s">
        <v>11</v>
      </c>
      <c r="B86" s="40"/>
      <c r="C86" s="40"/>
      <c r="D86" s="26"/>
      <c r="E86" s="41"/>
      <c r="F86" s="42"/>
      <c r="G86" s="111" t="s">
        <v>9</v>
      </c>
      <c r="H86" s="121">
        <f>SUM(H75:H85)</f>
        <v>189</v>
      </c>
    </row>
    <row r="87" spans="1:8" x14ac:dyDescent="0.2">
      <c r="A87" s="10"/>
      <c r="B87" s="11"/>
      <c r="C87" s="11"/>
      <c r="D87" s="12"/>
      <c r="E87" s="13"/>
      <c r="F87" s="9"/>
      <c r="G87" s="84"/>
      <c r="H87" s="117"/>
    </row>
    <row r="88" spans="1:8" x14ac:dyDescent="0.2">
      <c r="A88" s="45"/>
      <c r="B88" s="46"/>
      <c r="C88" s="46" t="s">
        <v>17</v>
      </c>
      <c r="D88" s="47" t="s">
        <v>18</v>
      </c>
      <c r="E88" s="48" t="s">
        <v>19</v>
      </c>
      <c r="F88" s="49" t="s">
        <v>20</v>
      </c>
      <c r="G88" s="106" t="s">
        <v>21</v>
      </c>
      <c r="H88" s="126" t="s">
        <v>22</v>
      </c>
    </row>
    <row r="89" spans="1:8" s="44" customFormat="1" ht="15.75" x14ac:dyDescent="0.25">
      <c r="A89" s="73" t="s">
        <v>14</v>
      </c>
      <c r="B89" s="51"/>
      <c r="C89" s="51"/>
      <c r="D89" s="52"/>
      <c r="E89" s="53"/>
      <c r="F89" s="21"/>
      <c r="G89" s="107"/>
      <c r="H89" s="127"/>
    </row>
    <row r="90" spans="1:8" ht="15.75" x14ac:dyDescent="0.25">
      <c r="A90" s="50" t="s">
        <v>136</v>
      </c>
      <c r="B90" s="51"/>
      <c r="C90" s="51"/>
      <c r="D90" s="52"/>
      <c r="E90" s="53"/>
      <c r="F90" s="21"/>
      <c r="G90" s="107"/>
      <c r="H90" s="127"/>
    </row>
    <row r="91" spans="1:8" s="34" customFormat="1" ht="151.5" customHeight="1" x14ac:dyDescent="0.2">
      <c r="A91" s="10"/>
      <c r="B91" s="54"/>
      <c r="C91" s="55" t="s">
        <v>23</v>
      </c>
      <c r="D91" s="12" t="s">
        <v>141</v>
      </c>
      <c r="E91" s="13" t="s">
        <v>24</v>
      </c>
      <c r="F91" s="9">
        <v>400</v>
      </c>
      <c r="G91" s="105"/>
      <c r="H91" s="117">
        <f t="shared" ref="H91:H128" si="0">F91*G91</f>
        <v>0</v>
      </c>
    </row>
    <row r="92" spans="1:8" s="44" customFormat="1" ht="126" customHeight="1" x14ac:dyDescent="0.2">
      <c r="A92" s="10"/>
      <c r="B92" s="54"/>
      <c r="C92" s="55" t="s">
        <v>25</v>
      </c>
      <c r="D92" s="12" t="s">
        <v>26</v>
      </c>
      <c r="E92" s="13" t="s">
        <v>24</v>
      </c>
      <c r="F92" s="9">
        <v>400</v>
      </c>
      <c r="G92" s="105"/>
      <c r="H92" s="117">
        <f t="shared" si="0"/>
        <v>0</v>
      </c>
    </row>
    <row r="93" spans="1:8" ht="165.75" x14ac:dyDescent="0.2">
      <c r="A93" s="10"/>
      <c r="B93" s="54"/>
      <c r="C93" s="55" t="s">
        <v>27</v>
      </c>
      <c r="D93" s="12" t="s">
        <v>276</v>
      </c>
      <c r="E93" s="13" t="s">
        <v>24</v>
      </c>
      <c r="F93" s="9">
        <v>243</v>
      </c>
      <c r="G93" s="105"/>
      <c r="H93" s="117">
        <f t="shared" si="0"/>
        <v>0</v>
      </c>
    </row>
    <row r="94" spans="1:8" ht="63.75" outlineLevel="1" x14ac:dyDescent="0.2">
      <c r="A94" s="10"/>
      <c r="B94" s="54"/>
      <c r="C94" s="55" t="s">
        <v>28</v>
      </c>
      <c r="D94" s="12" t="s">
        <v>227</v>
      </c>
      <c r="E94" s="13"/>
      <c r="F94" s="9"/>
      <c r="G94" s="105"/>
      <c r="H94" s="117"/>
    </row>
    <row r="95" spans="1:8" outlineLevel="1" x14ac:dyDescent="0.2">
      <c r="A95" s="10"/>
      <c r="B95" s="54"/>
      <c r="C95" s="55"/>
      <c r="D95" s="12" t="s">
        <v>228</v>
      </c>
      <c r="E95" s="13" t="s">
        <v>29</v>
      </c>
      <c r="F95" s="9">
        <v>1</v>
      </c>
      <c r="G95" s="105"/>
      <c r="H95" s="117">
        <f t="shared" si="0"/>
        <v>0</v>
      </c>
    </row>
    <row r="96" spans="1:8" outlineLevel="1" x14ac:dyDescent="0.2">
      <c r="A96" s="10"/>
      <c r="B96" s="54"/>
      <c r="C96" s="55"/>
      <c r="D96" s="12" t="s">
        <v>230</v>
      </c>
      <c r="E96" s="13" t="s">
        <v>29</v>
      </c>
      <c r="F96" s="9">
        <v>2</v>
      </c>
      <c r="G96" s="105"/>
      <c r="H96" s="117">
        <f t="shared" si="0"/>
        <v>0</v>
      </c>
    </row>
    <row r="97" spans="1:8" outlineLevel="1" x14ac:dyDescent="0.2">
      <c r="A97" s="10"/>
      <c r="B97" s="54"/>
      <c r="C97" s="55"/>
      <c r="D97" s="12" t="s">
        <v>231</v>
      </c>
      <c r="E97" s="13" t="s">
        <v>29</v>
      </c>
      <c r="F97" s="9">
        <v>1</v>
      </c>
      <c r="G97" s="105"/>
      <c r="H97" s="117">
        <f t="shared" si="0"/>
        <v>0</v>
      </c>
    </row>
    <row r="98" spans="1:8" outlineLevel="1" x14ac:dyDescent="0.2">
      <c r="A98" s="10"/>
      <c r="B98" s="54"/>
      <c r="C98" s="55"/>
      <c r="D98" s="12" t="s">
        <v>229</v>
      </c>
      <c r="E98" s="13" t="s">
        <v>29</v>
      </c>
      <c r="F98" s="9">
        <v>1</v>
      </c>
      <c r="G98" s="105"/>
      <c r="H98" s="117">
        <f t="shared" si="0"/>
        <v>0</v>
      </c>
    </row>
    <row r="99" spans="1:8" ht="102" x14ac:dyDescent="0.2">
      <c r="B99" s="7"/>
      <c r="C99" s="55" t="s">
        <v>30</v>
      </c>
      <c r="D99" s="12" t="s">
        <v>232</v>
      </c>
      <c r="E99" s="13"/>
      <c r="F99" s="9"/>
      <c r="G99" s="105"/>
      <c r="H99" s="117"/>
    </row>
    <row r="100" spans="1:8" ht="89.25" x14ac:dyDescent="0.2">
      <c r="A100" s="56"/>
      <c r="B100" s="54"/>
      <c r="C100" s="55" t="s">
        <v>31</v>
      </c>
      <c r="D100" s="12" t="s">
        <v>233</v>
      </c>
      <c r="E100" s="13" t="s">
        <v>32</v>
      </c>
      <c r="F100" s="9">
        <v>382</v>
      </c>
      <c r="G100" s="105"/>
      <c r="H100" s="117">
        <f t="shared" si="0"/>
        <v>0</v>
      </c>
    </row>
    <row r="101" spans="1:8" ht="63.75" x14ac:dyDescent="0.2">
      <c r="A101" s="56"/>
      <c r="B101" s="54"/>
      <c r="C101" s="55" t="s">
        <v>142</v>
      </c>
      <c r="D101" s="12" t="s">
        <v>108</v>
      </c>
      <c r="E101" s="13" t="s">
        <v>33</v>
      </c>
      <c r="F101" s="9">
        <v>1</v>
      </c>
      <c r="G101" s="105"/>
      <c r="H101" s="117">
        <f>F101*G101</f>
        <v>0</v>
      </c>
    </row>
    <row r="102" spans="1:8" ht="63.75" x14ac:dyDescent="0.2">
      <c r="A102" s="56"/>
      <c r="B102" s="54"/>
      <c r="C102" s="55" t="s">
        <v>143</v>
      </c>
      <c r="D102" s="12" t="s">
        <v>186</v>
      </c>
      <c r="E102" s="13" t="s">
        <v>32</v>
      </c>
      <c r="F102" s="9">
        <v>134</v>
      </c>
      <c r="G102" s="105"/>
      <c r="H102" s="117">
        <f>F102*G102</f>
        <v>0</v>
      </c>
    </row>
    <row r="103" spans="1:8" ht="76.5" x14ac:dyDescent="0.2">
      <c r="A103" s="56"/>
      <c r="B103" s="54"/>
      <c r="C103" s="55" t="s">
        <v>144</v>
      </c>
      <c r="D103" s="57" t="s">
        <v>277</v>
      </c>
      <c r="E103" s="13" t="s">
        <v>33</v>
      </c>
      <c r="F103" s="9">
        <v>325</v>
      </c>
      <c r="G103" s="105"/>
      <c r="H103" s="117">
        <f t="shared" si="0"/>
        <v>0</v>
      </c>
    </row>
    <row r="104" spans="1:8" ht="75" customHeight="1" x14ac:dyDescent="0.2">
      <c r="A104" s="56"/>
      <c r="B104" s="54"/>
      <c r="C104" s="55" t="s">
        <v>145</v>
      </c>
      <c r="D104" s="57" t="s">
        <v>278</v>
      </c>
      <c r="E104" s="13" t="s">
        <v>33</v>
      </c>
      <c r="F104" s="9">
        <v>131</v>
      </c>
      <c r="G104" s="105"/>
      <c r="H104" s="117">
        <f>F104*G104</f>
        <v>0</v>
      </c>
    </row>
    <row r="105" spans="1:8" ht="90.75" customHeight="1" x14ac:dyDescent="0.2">
      <c r="A105" s="56"/>
      <c r="B105" s="54"/>
      <c r="C105" s="55" t="s">
        <v>146</v>
      </c>
      <c r="D105" s="57" t="s">
        <v>279</v>
      </c>
      <c r="E105" s="13" t="s">
        <v>33</v>
      </c>
      <c r="F105" s="9">
        <v>24</v>
      </c>
      <c r="G105" s="105"/>
      <c r="H105" s="117">
        <f t="shared" si="0"/>
        <v>0</v>
      </c>
    </row>
    <row r="106" spans="1:8" ht="89.25" x14ac:dyDescent="0.2">
      <c r="A106" s="56"/>
      <c r="B106" s="54"/>
      <c r="C106" s="55" t="s">
        <v>147</v>
      </c>
      <c r="D106" s="12" t="s">
        <v>34</v>
      </c>
      <c r="E106" s="13" t="s">
        <v>33</v>
      </c>
      <c r="F106" s="9">
        <v>481</v>
      </c>
      <c r="G106" s="105"/>
      <c r="H106" s="117">
        <f t="shared" si="0"/>
        <v>0</v>
      </c>
    </row>
    <row r="107" spans="1:8" ht="38.25" x14ac:dyDescent="0.2">
      <c r="A107" s="58"/>
      <c r="B107" s="54"/>
      <c r="C107" s="55" t="s">
        <v>148</v>
      </c>
      <c r="D107" s="57" t="s">
        <v>35</v>
      </c>
      <c r="E107" s="13" t="s">
        <v>32</v>
      </c>
      <c r="F107" s="9">
        <v>271</v>
      </c>
      <c r="G107" s="105"/>
      <c r="H107" s="117">
        <f t="shared" si="0"/>
        <v>0</v>
      </c>
    </row>
    <row r="108" spans="1:8" ht="102" x14ac:dyDescent="0.2">
      <c r="A108" s="58"/>
      <c r="B108" s="54"/>
      <c r="C108" s="55" t="s">
        <v>149</v>
      </c>
      <c r="D108" s="57" t="s">
        <v>36</v>
      </c>
      <c r="E108" s="13" t="s">
        <v>33</v>
      </c>
      <c r="F108" s="9">
        <v>19</v>
      </c>
      <c r="G108" s="105"/>
      <c r="H108" s="117">
        <f t="shared" si="0"/>
        <v>0</v>
      </c>
    </row>
    <row r="109" spans="1:8" ht="178.5" x14ac:dyDescent="0.2">
      <c r="A109" s="58"/>
      <c r="B109" s="54"/>
      <c r="C109" s="55" t="s">
        <v>150</v>
      </c>
      <c r="D109" s="57" t="s">
        <v>37</v>
      </c>
      <c r="E109" s="13" t="s">
        <v>33</v>
      </c>
      <c r="F109" s="9">
        <v>101</v>
      </c>
      <c r="G109" s="105"/>
      <c r="H109" s="117">
        <f t="shared" si="0"/>
        <v>0</v>
      </c>
    </row>
    <row r="110" spans="1:8" ht="114.75" x14ac:dyDescent="0.2">
      <c r="A110" s="56"/>
      <c r="B110" s="54"/>
      <c r="C110" s="55" t="s">
        <v>151</v>
      </c>
      <c r="D110" s="57" t="s">
        <v>187</v>
      </c>
      <c r="E110" s="13" t="s">
        <v>33</v>
      </c>
      <c r="F110" s="9">
        <v>205</v>
      </c>
      <c r="G110" s="105"/>
      <c r="H110" s="117">
        <f t="shared" si="0"/>
        <v>0</v>
      </c>
    </row>
    <row r="111" spans="1:8" ht="91.5" customHeight="1" x14ac:dyDescent="0.2">
      <c r="A111" s="56"/>
      <c r="B111" s="54"/>
      <c r="C111" s="55" t="s">
        <v>152</v>
      </c>
      <c r="D111" s="12" t="s">
        <v>121</v>
      </c>
      <c r="E111" s="13" t="s">
        <v>33</v>
      </c>
      <c r="F111" s="9">
        <v>104</v>
      </c>
      <c r="G111" s="105"/>
      <c r="H111" s="117">
        <f t="shared" si="0"/>
        <v>0</v>
      </c>
    </row>
    <row r="112" spans="1:8" ht="78.75" customHeight="1" x14ac:dyDescent="0.2">
      <c r="A112" s="56"/>
      <c r="B112" s="54"/>
      <c r="C112" s="55" t="s">
        <v>153</v>
      </c>
      <c r="D112" s="12" t="s">
        <v>38</v>
      </c>
      <c r="E112" s="13" t="s">
        <v>33</v>
      </c>
      <c r="F112" s="9">
        <v>10</v>
      </c>
      <c r="G112" s="105"/>
      <c r="H112" s="117">
        <f t="shared" si="0"/>
        <v>0</v>
      </c>
    </row>
    <row r="113" spans="1:8" ht="63.75" x14ac:dyDescent="0.2">
      <c r="A113" s="59"/>
      <c r="B113" s="60"/>
      <c r="C113" s="135" t="s">
        <v>154</v>
      </c>
      <c r="D113" s="61" t="s">
        <v>118</v>
      </c>
      <c r="E113" s="62" t="s">
        <v>32</v>
      </c>
      <c r="F113" s="63">
        <v>382</v>
      </c>
      <c r="G113" s="113"/>
      <c r="H113" s="128">
        <f t="shared" si="0"/>
        <v>0</v>
      </c>
    </row>
    <row r="114" spans="1:8" ht="37.5" customHeight="1" x14ac:dyDescent="0.2">
      <c r="A114" s="59"/>
      <c r="B114" s="60"/>
      <c r="C114" s="135" t="s">
        <v>153</v>
      </c>
      <c r="D114" s="61" t="s">
        <v>86</v>
      </c>
      <c r="E114" s="62" t="s">
        <v>24</v>
      </c>
      <c r="F114" s="63">
        <v>10</v>
      </c>
      <c r="G114" s="113"/>
      <c r="H114" s="128">
        <f t="shared" si="0"/>
        <v>0</v>
      </c>
    </row>
    <row r="115" spans="1:8" ht="51" x14ac:dyDescent="0.2">
      <c r="A115" s="59"/>
      <c r="B115" s="60"/>
      <c r="C115" s="135" t="s">
        <v>154</v>
      </c>
      <c r="D115" s="136" t="s">
        <v>234</v>
      </c>
      <c r="E115" s="62" t="s">
        <v>32</v>
      </c>
      <c r="F115" s="63">
        <v>382</v>
      </c>
      <c r="G115" s="113"/>
      <c r="H115" s="128">
        <f t="shared" si="0"/>
        <v>0</v>
      </c>
    </row>
    <row r="116" spans="1:8" ht="76.5" x14ac:dyDescent="0.2">
      <c r="A116" s="59"/>
      <c r="B116" s="60"/>
      <c r="C116" s="135" t="s">
        <v>155</v>
      </c>
      <c r="D116" s="137" t="s">
        <v>235</v>
      </c>
      <c r="E116" s="62" t="s">
        <v>32</v>
      </c>
      <c r="F116" s="63">
        <v>382</v>
      </c>
      <c r="G116" s="113"/>
      <c r="H116" s="128">
        <f t="shared" si="0"/>
        <v>0</v>
      </c>
    </row>
    <row r="117" spans="1:8" ht="63.75" x14ac:dyDescent="0.2">
      <c r="A117" s="10" t="s">
        <v>3</v>
      </c>
      <c r="B117" s="54"/>
      <c r="C117" s="55" t="s">
        <v>156</v>
      </c>
      <c r="D117" s="12" t="s">
        <v>109</v>
      </c>
      <c r="E117" s="13" t="s">
        <v>33</v>
      </c>
      <c r="F117" s="9">
        <v>1</v>
      </c>
      <c r="G117" s="84"/>
      <c r="H117" s="117">
        <f t="shared" ref="H117:H122" si="1">F117*G117</f>
        <v>0</v>
      </c>
    </row>
    <row r="118" spans="1:8" ht="51" x14ac:dyDescent="0.2">
      <c r="A118" s="10" t="s">
        <v>3</v>
      </c>
      <c r="B118" s="54"/>
      <c r="C118" s="55" t="s">
        <v>188</v>
      </c>
      <c r="D118" s="12" t="s">
        <v>110</v>
      </c>
      <c r="E118" s="13" t="s">
        <v>32</v>
      </c>
      <c r="F118" s="9">
        <v>3</v>
      </c>
      <c r="G118" s="84"/>
      <c r="H118" s="117">
        <f t="shared" si="1"/>
        <v>0</v>
      </c>
    </row>
    <row r="119" spans="1:8" ht="89.25" x14ac:dyDescent="0.2">
      <c r="A119" s="10"/>
      <c r="B119" s="54"/>
      <c r="C119" s="55" t="s">
        <v>157</v>
      </c>
      <c r="D119" s="12" t="s">
        <v>189</v>
      </c>
      <c r="E119" s="13" t="s">
        <v>33</v>
      </c>
      <c r="F119" s="9">
        <v>36</v>
      </c>
      <c r="G119" s="105"/>
      <c r="H119" s="117">
        <f t="shared" si="1"/>
        <v>0</v>
      </c>
    </row>
    <row r="120" spans="1:8" ht="51" x14ac:dyDescent="0.2">
      <c r="A120" s="10"/>
      <c r="B120" s="54"/>
      <c r="C120" s="55" t="s">
        <v>158</v>
      </c>
      <c r="D120" s="12" t="s">
        <v>190</v>
      </c>
      <c r="E120" s="13" t="s">
        <v>32</v>
      </c>
      <c r="F120" s="9">
        <v>134</v>
      </c>
      <c r="G120" s="105"/>
      <c r="H120" s="117">
        <f t="shared" si="1"/>
        <v>0</v>
      </c>
    </row>
    <row r="121" spans="1:8" ht="38.25" x14ac:dyDescent="0.2">
      <c r="A121" s="10"/>
      <c r="B121" s="54"/>
      <c r="C121" s="135" t="s">
        <v>159</v>
      </c>
      <c r="D121" s="61" t="s">
        <v>89</v>
      </c>
      <c r="E121" s="62" t="s">
        <v>32</v>
      </c>
      <c r="F121" s="63">
        <v>5</v>
      </c>
      <c r="G121" s="113"/>
      <c r="H121" s="128">
        <f t="shared" si="1"/>
        <v>0</v>
      </c>
    </row>
    <row r="122" spans="1:8" ht="49.15" customHeight="1" x14ac:dyDescent="0.2">
      <c r="A122" s="10"/>
      <c r="B122" s="54"/>
      <c r="C122" s="135" t="s">
        <v>160</v>
      </c>
      <c r="D122" s="61" t="s">
        <v>90</v>
      </c>
      <c r="E122" s="62" t="s">
        <v>32</v>
      </c>
      <c r="F122" s="63">
        <v>5</v>
      </c>
      <c r="G122" s="113"/>
      <c r="H122" s="128">
        <f t="shared" si="1"/>
        <v>0</v>
      </c>
    </row>
    <row r="123" spans="1:8" ht="38.25" x14ac:dyDescent="0.2">
      <c r="A123" s="65"/>
      <c r="B123" s="54"/>
      <c r="C123" s="135" t="s">
        <v>161</v>
      </c>
      <c r="D123" s="12" t="s">
        <v>39</v>
      </c>
      <c r="E123" s="13" t="s">
        <v>40</v>
      </c>
      <c r="F123" s="9">
        <v>5</v>
      </c>
      <c r="G123" s="105"/>
      <c r="H123" s="117">
        <f t="shared" si="0"/>
        <v>0</v>
      </c>
    </row>
    <row r="124" spans="1:8" ht="76.5" x14ac:dyDescent="0.2">
      <c r="A124" s="58"/>
      <c r="B124" s="54"/>
      <c r="C124" s="55" t="s">
        <v>162</v>
      </c>
      <c r="D124" s="57" t="s">
        <v>41</v>
      </c>
      <c r="E124" s="13" t="s">
        <v>29</v>
      </c>
      <c r="F124" s="9">
        <v>9</v>
      </c>
      <c r="G124" s="105">
        <v>20</v>
      </c>
      <c r="H124" s="117">
        <f t="shared" si="0"/>
        <v>180</v>
      </c>
    </row>
    <row r="125" spans="1:8" ht="89.25" x14ac:dyDescent="0.2">
      <c r="A125" s="58" t="s">
        <v>3</v>
      </c>
      <c r="B125" s="54"/>
      <c r="C125" s="55" t="s">
        <v>163</v>
      </c>
      <c r="D125" s="57" t="s">
        <v>42</v>
      </c>
      <c r="E125" s="13" t="s">
        <v>29</v>
      </c>
      <c r="F125" s="9">
        <v>9</v>
      </c>
      <c r="G125" s="105"/>
      <c r="H125" s="117">
        <f t="shared" si="0"/>
        <v>0</v>
      </c>
    </row>
    <row r="126" spans="1:8" ht="102" x14ac:dyDescent="0.2">
      <c r="A126" s="58"/>
      <c r="B126" s="54"/>
      <c r="C126" s="55" t="s">
        <v>164</v>
      </c>
      <c r="D126" s="12" t="s">
        <v>43</v>
      </c>
      <c r="E126" s="13" t="s">
        <v>29</v>
      </c>
      <c r="F126" s="9">
        <v>3</v>
      </c>
      <c r="G126" s="105"/>
      <c r="H126" s="117">
        <f t="shared" si="0"/>
        <v>0</v>
      </c>
    </row>
    <row r="127" spans="1:8" ht="102" x14ac:dyDescent="0.2">
      <c r="A127" s="58"/>
      <c r="B127" s="54"/>
      <c r="C127" s="55" t="s">
        <v>165</v>
      </c>
      <c r="D127" s="57" t="s">
        <v>44</v>
      </c>
      <c r="E127" s="13" t="s">
        <v>29</v>
      </c>
      <c r="F127" s="9">
        <v>2</v>
      </c>
      <c r="G127" s="105"/>
      <c r="H127" s="117">
        <f t="shared" si="0"/>
        <v>0</v>
      </c>
    </row>
    <row r="128" spans="1:8" ht="127.5" x14ac:dyDescent="0.2">
      <c r="A128" s="66"/>
      <c r="B128" s="60"/>
      <c r="C128" s="135" t="s">
        <v>166</v>
      </c>
      <c r="D128" s="67" t="s">
        <v>236</v>
      </c>
      <c r="E128" s="62" t="s">
        <v>29</v>
      </c>
      <c r="F128" s="63">
        <v>10</v>
      </c>
      <c r="G128" s="108"/>
      <c r="H128" s="128">
        <f t="shared" si="0"/>
        <v>0</v>
      </c>
    </row>
    <row r="129" spans="1:8" x14ac:dyDescent="0.2">
      <c r="A129" s="97"/>
      <c r="B129" s="87"/>
      <c r="C129" s="98" t="s">
        <v>191</v>
      </c>
      <c r="D129" s="138"/>
      <c r="E129" s="95"/>
      <c r="F129" s="96"/>
      <c r="G129" s="109"/>
      <c r="H129" s="129"/>
    </row>
    <row r="130" spans="1:8" ht="38.25" x14ac:dyDescent="0.2">
      <c r="A130" s="10" t="s">
        <v>3</v>
      </c>
      <c r="B130" s="54"/>
      <c r="C130" s="55" t="s">
        <v>168</v>
      </c>
      <c r="D130" s="99" t="s">
        <v>167</v>
      </c>
      <c r="E130" s="13" t="s">
        <v>29</v>
      </c>
      <c r="F130" s="9">
        <v>3</v>
      </c>
      <c r="G130" s="84"/>
      <c r="H130" s="117">
        <f t="shared" ref="H130:H144" si="2">F130*G130</f>
        <v>0</v>
      </c>
    </row>
    <row r="131" spans="1:8" ht="242.25" x14ac:dyDescent="0.2">
      <c r="A131" s="58" t="s">
        <v>3</v>
      </c>
      <c r="B131" s="54"/>
      <c r="C131" s="55" t="s">
        <v>169</v>
      </c>
      <c r="D131" s="12" t="s">
        <v>280</v>
      </c>
      <c r="E131" s="13" t="s">
        <v>24</v>
      </c>
      <c r="F131" s="63">
        <v>15</v>
      </c>
      <c r="G131" s="105"/>
      <c r="H131" s="117">
        <f t="shared" si="2"/>
        <v>0</v>
      </c>
    </row>
    <row r="132" spans="1:8" ht="280.5" x14ac:dyDescent="0.2">
      <c r="A132" s="58"/>
      <c r="B132" s="54"/>
      <c r="C132" s="55" t="s">
        <v>170</v>
      </c>
      <c r="D132" s="12" t="s">
        <v>116</v>
      </c>
      <c r="E132" s="13" t="s">
        <v>24</v>
      </c>
      <c r="F132" s="63">
        <v>100</v>
      </c>
      <c r="G132" s="105"/>
      <c r="H132" s="117">
        <f t="shared" si="2"/>
        <v>0</v>
      </c>
    </row>
    <row r="133" spans="1:8" ht="38.25" x14ac:dyDescent="0.2">
      <c r="A133" s="58"/>
      <c r="B133" s="54"/>
      <c r="C133" s="55" t="s">
        <v>171</v>
      </c>
      <c r="D133" s="12" t="s">
        <v>87</v>
      </c>
      <c r="E133" s="13" t="s">
        <v>29</v>
      </c>
      <c r="F133" s="63">
        <v>3</v>
      </c>
      <c r="G133" s="105"/>
      <c r="H133" s="117">
        <f t="shared" si="2"/>
        <v>0</v>
      </c>
    </row>
    <row r="134" spans="1:8" ht="25.5" x14ac:dyDescent="0.2">
      <c r="A134" s="59"/>
      <c r="B134" s="60"/>
      <c r="C134" s="135" t="s">
        <v>172</v>
      </c>
      <c r="D134" s="61" t="s">
        <v>88</v>
      </c>
      <c r="E134" s="62" t="s">
        <v>24</v>
      </c>
      <c r="F134" s="63">
        <v>22</v>
      </c>
      <c r="G134" s="113"/>
      <c r="H134" s="128">
        <f t="shared" si="2"/>
        <v>0</v>
      </c>
    </row>
    <row r="135" spans="1:8" ht="51" x14ac:dyDescent="0.2">
      <c r="A135" s="56"/>
      <c r="B135" s="54"/>
      <c r="C135" s="55" t="s">
        <v>173</v>
      </c>
      <c r="D135" s="12" t="s">
        <v>237</v>
      </c>
      <c r="E135" s="13" t="s">
        <v>32</v>
      </c>
      <c r="F135" s="9">
        <v>28</v>
      </c>
      <c r="G135" s="105"/>
      <c r="H135" s="117">
        <f t="shared" si="2"/>
        <v>0</v>
      </c>
    </row>
    <row r="136" spans="1:8" ht="51" x14ac:dyDescent="0.2">
      <c r="A136" s="59"/>
      <c r="B136" s="60"/>
      <c r="C136" s="135" t="s">
        <v>174</v>
      </c>
      <c r="D136" s="136" t="s">
        <v>234</v>
      </c>
      <c r="E136" s="62" t="s">
        <v>32</v>
      </c>
      <c r="F136" s="63">
        <v>28</v>
      </c>
      <c r="G136" s="113"/>
      <c r="H136" s="128">
        <f t="shared" si="2"/>
        <v>0</v>
      </c>
    </row>
    <row r="137" spans="1:8" ht="76.5" x14ac:dyDescent="0.2">
      <c r="A137" s="59"/>
      <c r="B137" s="60"/>
      <c r="C137" s="135" t="s">
        <v>175</v>
      </c>
      <c r="D137" s="137" t="s">
        <v>235</v>
      </c>
      <c r="E137" s="62" t="s">
        <v>32</v>
      </c>
      <c r="F137" s="63">
        <v>28</v>
      </c>
      <c r="G137" s="113"/>
      <c r="H137" s="128">
        <f t="shared" si="2"/>
        <v>0</v>
      </c>
    </row>
    <row r="138" spans="1:8" ht="63.75" x14ac:dyDescent="0.2">
      <c r="A138" s="56"/>
      <c r="B138" s="54"/>
      <c r="C138" s="55" t="s">
        <v>176</v>
      </c>
      <c r="D138" s="12" t="s">
        <v>119</v>
      </c>
      <c r="E138" s="13" t="s">
        <v>32</v>
      </c>
      <c r="F138" s="9">
        <v>140</v>
      </c>
      <c r="G138" s="105"/>
      <c r="H138" s="117">
        <f>F138*G138</f>
        <v>0</v>
      </c>
    </row>
    <row r="139" spans="1:8" ht="38.25" x14ac:dyDescent="0.2">
      <c r="A139" s="59"/>
      <c r="B139" s="60"/>
      <c r="C139" s="135" t="s">
        <v>177</v>
      </c>
      <c r="D139" s="61" t="s">
        <v>89</v>
      </c>
      <c r="E139" s="62" t="s">
        <v>32</v>
      </c>
      <c r="F139" s="63">
        <v>6</v>
      </c>
      <c r="G139" s="113"/>
      <c r="H139" s="128">
        <f t="shared" si="2"/>
        <v>0</v>
      </c>
    </row>
    <row r="140" spans="1:8" ht="51" x14ac:dyDescent="0.2">
      <c r="A140" s="59"/>
      <c r="B140" s="60"/>
      <c r="C140" s="135" t="s">
        <v>178</v>
      </c>
      <c r="D140" s="61" t="s">
        <v>90</v>
      </c>
      <c r="E140" s="62" t="s">
        <v>32</v>
      </c>
      <c r="F140" s="63">
        <v>6</v>
      </c>
      <c r="G140" s="113"/>
      <c r="H140" s="128">
        <f t="shared" si="2"/>
        <v>0</v>
      </c>
    </row>
    <row r="141" spans="1:8" ht="38.25" x14ac:dyDescent="0.2">
      <c r="A141" s="59" t="s">
        <v>3</v>
      </c>
      <c r="B141" s="60"/>
      <c r="C141" s="135" t="s">
        <v>179</v>
      </c>
      <c r="D141" s="61" t="s">
        <v>91</v>
      </c>
      <c r="E141" s="62" t="s">
        <v>29</v>
      </c>
      <c r="F141" s="63">
        <v>3</v>
      </c>
      <c r="G141" s="108"/>
      <c r="H141" s="128">
        <f t="shared" si="2"/>
        <v>0</v>
      </c>
    </row>
    <row r="142" spans="1:8" ht="76.5" x14ac:dyDescent="0.2">
      <c r="A142" s="12"/>
      <c r="B142" s="60"/>
      <c r="C142" s="135" t="s">
        <v>238</v>
      </c>
      <c r="D142" s="12" t="s">
        <v>240</v>
      </c>
      <c r="E142" s="62" t="s">
        <v>24</v>
      </c>
      <c r="F142" s="63">
        <v>6</v>
      </c>
      <c r="G142" s="113"/>
      <c r="H142" s="128">
        <f t="shared" si="2"/>
        <v>0</v>
      </c>
    </row>
    <row r="143" spans="1:8" ht="76.5" x14ac:dyDescent="0.2">
      <c r="A143" s="59"/>
      <c r="B143" s="60"/>
      <c r="C143" s="135" t="s">
        <v>239</v>
      </c>
      <c r="D143" s="12" t="s">
        <v>241</v>
      </c>
      <c r="E143" s="62" t="s">
        <v>24</v>
      </c>
      <c r="F143" s="63">
        <v>6</v>
      </c>
      <c r="G143" s="113"/>
      <c r="H143" s="128">
        <f>F143*G143</f>
        <v>0</v>
      </c>
    </row>
    <row r="144" spans="1:8" ht="114.75" x14ac:dyDescent="0.2">
      <c r="A144" s="79"/>
      <c r="B144" s="60"/>
      <c r="C144" s="135" t="s">
        <v>180</v>
      </c>
      <c r="D144" s="61" t="s">
        <v>105</v>
      </c>
      <c r="E144" s="62" t="s">
        <v>24</v>
      </c>
      <c r="F144" s="63">
        <v>118.5</v>
      </c>
      <c r="G144" s="113"/>
      <c r="H144" s="128">
        <f t="shared" si="2"/>
        <v>0</v>
      </c>
    </row>
    <row r="145" spans="1:8" ht="38.25" x14ac:dyDescent="0.2">
      <c r="A145" s="10"/>
      <c r="B145" s="54"/>
      <c r="C145" s="55" t="s">
        <v>181</v>
      </c>
      <c r="D145" s="12" t="s">
        <v>242</v>
      </c>
      <c r="E145" s="62" t="s">
        <v>29</v>
      </c>
      <c r="F145" s="139">
        <v>3</v>
      </c>
      <c r="G145" s="84"/>
      <c r="H145" s="117">
        <f>F145*G145</f>
        <v>0</v>
      </c>
    </row>
    <row r="146" spans="1:8" ht="89.25" x14ac:dyDescent="0.2">
      <c r="A146" s="10"/>
      <c r="B146" s="54"/>
      <c r="C146" s="55" t="s">
        <v>182</v>
      </c>
      <c r="D146" s="12" t="s">
        <v>135</v>
      </c>
      <c r="E146" s="13"/>
      <c r="F146" s="9"/>
      <c r="G146" s="84"/>
      <c r="H146" s="117">
        <f>SUM(H91:H145)*0.05</f>
        <v>9</v>
      </c>
    </row>
    <row r="147" spans="1:8" x14ac:dyDescent="0.2">
      <c r="A147" s="10"/>
      <c r="B147" s="54"/>
      <c r="C147" s="54"/>
      <c r="D147" s="12"/>
      <c r="E147" s="13"/>
      <c r="F147" s="9"/>
      <c r="G147" s="84"/>
      <c r="H147" s="117"/>
    </row>
    <row r="148" spans="1:8" x14ac:dyDescent="0.2">
      <c r="A148" s="25"/>
      <c r="B148" s="68"/>
      <c r="C148" s="68"/>
      <c r="D148" s="26" t="s">
        <v>45</v>
      </c>
      <c r="E148" s="41"/>
      <c r="F148" s="42"/>
      <c r="G148" s="102" t="s">
        <v>46</v>
      </c>
      <c r="H148" s="121">
        <f>SUM(H91:H146)</f>
        <v>189</v>
      </c>
    </row>
    <row r="149" spans="1:8" x14ac:dyDescent="0.2">
      <c r="A149" s="79"/>
      <c r="B149" s="60"/>
      <c r="C149" s="135"/>
      <c r="D149" s="61"/>
      <c r="E149" s="62"/>
      <c r="F149" s="63"/>
      <c r="G149" s="113"/>
      <c r="H149" s="128"/>
    </row>
    <row r="150" spans="1:8" ht="12" customHeight="1" x14ac:dyDescent="0.2">
      <c r="A150" s="25"/>
      <c r="B150" s="68"/>
      <c r="C150" s="68"/>
      <c r="D150" s="26"/>
      <c r="E150" s="41"/>
      <c r="F150" s="42"/>
      <c r="G150" s="102"/>
      <c r="H150" s="121"/>
    </row>
    <row r="151" spans="1:8" ht="15.75" x14ac:dyDescent="0.25">
      <c r="A151" s="17" t="s">
        <v>15</v>
      </c>
      <c r="B151" s="69"/>
      <c r="C151" s="69"/>
      <c r="D151" s="70"/>
      <c r="E151" s="53"/>
      <c r="F151" s="71"/>
      <c r="G151" s="110"/>
      <c r="H151" s="130"/>
    </row>
    <row r="152" spans="1:8" x14ac:dyDescent="0.2">
      <c r="A152" s="25"/>
      <c r="B152" s="68"/>
      <c r="C152" s="68"/>
      <c r="D152" s="26"/>
      <c r="E152" s="41"/>
      <c r="F152" s="42"/>
      <c r="G152" s="102"/>
      <c r="H152" s="121"/>
    </row>
    <row r="153" spans="1:8" ht="102" x14ac:dyDescent="0.2">
      <c r="A153" s="10"/>
      <c r="B153" s="54"/>
      <c r="C153" s="55">
        <v>2.1</v>
      </c>
      <c r="D153" s="67" t="s">
        <v>243</v>
      </c>
      <c r="E153" s="62" t="s">
        <v>24</v>
      </c>
      <c r="F153" s="63">
        <v>400</v>
      </c>
      <c r="G153" s="113"/>
      <c r="H153" s="128">
        <f t="shared" ref="H153:H174" si="3">F153*G153</f>
        <v>0</v>
      </c>
    </row>
    <row r="154" spans="1:8" ht="153" x14ac:dyDescent="0.2">
      <c r="A154" s="10"/>
      <c r="B154" s="54"/>
      <c r="C154" s="55" t="s">
        <v>72</v>
      </c>
      <c r="D154" s="61" t="s">
        <v>74</v>
      </c>
      <c r="E154" s="62" t="s">
        <v>29</v>
      </c>
      <c r="F154" s="63">
        <v>1</v>
      </c>
      <c r="G154" s="113"/>
      <c r="H154" s="128">
        <f t="shared" si="3"/>
        <v>0</v>
      </c>
    </row>
    <row r="155" spans="1:8" ht="25.5" x14ac:dyDescent="0.2">
      <c r="A155" s="10"/>
      <c r="B155" s="54"/>
      <c r="C155" s="55" t="s">
        <v>73</v>
      </c>
      <c r="D155" s="61" t="s">
        <v>192</v>
      </c>
      <c r="E155" s="62" t="s">
        <v>29</v>
      </c>
      <c r="F155" s="63">
        <v>39</v>
      </c>
      <c r="G155" s="113"/>
      <c r="H155" s="128">
        <f t="shared" si="3"/>
        <v>0</v>
      </c>
    </row>
    <row r="156" spans="1:8" ht="51" x14ac:dyDescent="0.2">
      <c r="A156" s="10"/>
      <c r="B156" s="54"/>
      <c r="C156" s="55" t="s">
        <v>75</v>
      </c>
      <c r="D156" s="61" t="s">
        <v>47</v>
      </c>
      <c r="E156" s="62" t="s">
        <v>29</v>
      </c>
      <c r="F156" s="63">
        <v>3</v>
      </c>
      <c r="G156" s="113"/>
      <c r="H156" s="128">
        <f t="shared" si="3"/>
        <v>0</v>
      </c>
    </row>
    <row r="157" spans="1:8" ht="51" x14ac:dyDescent="0.2">
      <c r="A157" s="10"/>
      <c r="B157" s="54"/>
      <c r="C157" s="55" t="s">
        <v>76</v>
      </c>
      <c r="D157" s="61" t="s">
        <v>122</v>
      </c>
      <c r="E157" s="62" t="s">
        <v>29</v>
      </c>
      <c r="F157" s="63">
        <v>2</v>
      </c>
      <c r="G157" s="113"/>
      <c r="H157" s="128">
        <f>F157*G157</f>
        <v>0</v>
      </c>
    </row>
    <row r="158" spans="1:8" ht="51" x14ac:dyDescent="0.2">
      <c r="A158" s="10"/>
      <c r="B158" s="54"/>
      <c r="C158" s="55" t="s">
        <v>48</v>
      </c>
      <c r="D158" s="61" t="s">
        <v>193</v>
      </c>
      <c r="E158" s="62" t="s">
        <v>29</v>
      </c>
      <c r="F158" s="63">
        <v>1</v>
      </c>
      <c r="G158" s="113"/>
      <c r="H158" s="128">
        <f>F158*G158</f>
        <v>0</v>
      </c>
    </row>
    <row r="159" spans="1:8" ht="114.75" x14ac:dyDescent="0.2">
      <c r="A159" s="10"/>
      <c r="B159" s="54"/>
      <c r="C159" s="55" t="s">
        <v>50</v>
      </c>
      <c r="D159" s="61" t="s">
        <v>49</v>
      </c>
      <c r="E159" s="62" t="s">
        <v>29</v>
      </c>
      <c r="F159" s="63">
        <v>2</v>
      </c>
      <c r="G159" s="113"/>
      <c r="H159" s="128">
        <f t="shared" si="3"/>
        <v>0</v>
      </c>
    </row>
    <row r="160" spans="1:8" ht="51" x14ac:dyDescent="0.2">
      <c r="A160" s="10"/>
      <c r="B160" s="54"/>
      <c r="C160" s="55" t="s">
        <v>52</v>
      </c>
      <c r="D160" s="61" t="s">
        <v>194</v>
      </c>
      <c r="E160" s="13" t="s">
        <v>29</v>
      </c>
      <c r="F160" s="84">
        <v>1</v>
      </c>
      <c r="G160" s="113"/>
      <c r="H160" s="117">
        <f>F160*G160</f>
        <v>0</v>
      </c>
    </row>
    <row r="161" spans="1:8" ht="38.25" x14ac:dyDescent="0.2">
      <c r="A161" s="10"/>
      <c r="B161" s="54"/>
      <c r="C161" s="55" t="s">
        <v>54</v>
      </c>
      <c r="D161" s="61" t="s">
        <v>123</v>
      </c>
      <c r="E161" s="13" t="s">
        <v>29</v>
      </c>
      <c r="F161" s="84">
        <v>2</v>
      </c>
      <c r="G161" s="113"/>
      <c r="H161" s="117">
        <f>F161*G161</f>
        <v>0</v>
      </c>
    </row>
    <row r="162" spans="1:8" ht="25.5" x14ac:dyDescent="0.2">
      <c r="A162" s="10"/>
      <c r="B162" s="54"/>
      <c r="C162" s="55" t="s">
        <v>56</v>
      </c>
      <c r="D162" s="61" t="s">
        <v>51</v>
      </c>
      <c r="E162" s="62" t="s">
        <v>29</v>
      </c>
      <c r="F162" s="63">
        <v>4</v>
      </c>
      <c r="G162" s="113"/>
      <c r="H162" s="128">
        <f t="shared" si="3"/>
        <v>0</v>
      </c>
    </row>
    <row r="163" spans="1:8" ht="63.75" x14ac:dyDescent="0.2">
      <c r="A163" s="140"/>
      <c r="B163" s="54"/>
      <c r="C163" s="55" t="s">
        <v>58</v>
      </c>
      <c r="D163" s="67" t="s">
        <v>53</v>
      </c>
      <c r="E163" s="62" t="s">
        <v>24</v>
      </c>
      <c r="F163" s="63">
        <v>400</v>
      </c>
      <c r="G163" s="113"/>
      <c r="H163" s="128">
        <f t="shared" si="3"/>
        <v>0</v>
      </c>
    </row>
    <row r="164" spans="1:8" ht="89.25" x14ac:dyDescent="0.2">
      <c r="A164" s="140"/>
      <c r="B164" s="54"/>
      <c r="C164" s="55" t="s">
        <v>60</v>
      </c>
      <c r="D164" s="67" t="s">
        <v>55</v>
      </c>
      <c r="E164" s="62" t="s">
        <v>24</v>
      </c>
      <c r="F164" s="63">
        <v>400</v>
      </c>
      <c r="G164" s="113"/>
      <c r="H164" s="128">
        <f t="shared" si="3"/>
        <v>0</v>
      </c>
    </row>
    <row r="165" spans="1:8" ht="51" x14ac:dyDescent="0.2">
      <c r="A165" s="10"/>
      <c r="B165" s="54"/>
      <c r="C165" s="55" t="s">
        <v>92</v>
      </c>
      <c r="D165" s="67" t="s">
        <v>57</v>
      </c>
      <c r="E165" s="62" t="s">
        <v>24</v>
      </c>
      <c r="F165" s="63">
        <v>400</v>
      </c>
      <c r="G165" s="113"/>
      <c r="H165" s="128">
        <f t="shared" si="3"/>
        <v>0</v>
      </c>
    </row>
    <row r="166" spans="1:8" ht="51" x14ac:dyDescent="0.2">
      <c r="A166" s="10"/>
      <c r="B166" s="54"/>
      <c r="C166" s="55" t="s">
        <v>93</v>
      </c>
      <c r="D166" s="61" t="s">
        <v>59</v>
      </c>
      <c r="E166" s="62" t="s">
        <v>29</v>
      </c>
      <c r="F166" s="63">
        <v>9</v>
      </c>
      <c r="G166" s="113"/>
      <c r="H166" s="128">
        <f t="shared" si="3"/>
        <v>0</v>
      </c>
    </row>
    <row r="167" spans="1:8" x14ac:dyDescent="0.2">
      <c r="A167" s="86"/>
      <c r="B167" s="87"/>
      <c r="C167" s="91" t="s">
        <v>134</v>
      </c>
      <c r="D167" s="92"/>
      <c r="E167" s="93"/>
      <c r="F167" s="94"/>
      <c r="G167" s="114"/>
      <c r="H167" s="131"/>
    </row>
    <row r="168" spans="1:8" ht="89.25" x14ac:dyDescent="0.2">
      <c r="A168" s="66"/>
      <c r="B168" s="60"/>
      <c r="C168" s="135" t="s">
        <v>94</v>
      </c>
      <c r="D168" s="61" t="s">
        <v>106</v>
      </c>
      <c r="E168" s="62" t="s">
        <v>24</v>
      </c>
      <c r="F168" s="63">
        <v>119</v>
      </c>
      <c r="G168" s="113"/>
      <c r="H168" s="128">
        <f t="shared" si="3"/>
        <v>0</v>
      </c>
    </row>
    <row r="169" spans="1:8" ht="51" x14ac:dyDescent="0.2">
      <c r="A169" s="66"/>
      <c r="B169" s="60"/>
      <c r="C169" s="135" t="s">
        <v>96</v>
      </c>
      <c r="D169" s="67" t="s">
        <v>107</v>
      </c>
      <c r="E169" s="62" t="s">
        <v>24</v>
      </c>
      <c r="F169" s="63">
        <v>118</v>
      </c>
      <c r="G169" s="113"/>
      <c r="H169" s="128">
        <f t="shared" si="3"/>
        <v>0</v>
      </c>
    </row>
    <row r="170" spans="1:8" ht="102" x14ac:dyDescent="0.2">
      <c r="A170" s="66"/>
      <c r="B170" s="60"/>
      <c r="C170" s="135" t="s">
        <v>97</v>
      </c>
      <c r="D170" s="61" t="s">
        <v>195</v>
      </c>
      <c r="E170" s="62" t="s">
        <v>29</v>
      </c>
      <c r="F170" s="63">
        <v>3</v>
      </c>
      <c r="G170" s="113"/>
      <c r="H170" s="128">
        <f>F170*G170</f>
        <v>0</v>
      </c>
    </row>
    <row r="171" spans="1:8" ht="114.75" x14ac:dyDescent="0.2">
      <c r="A171" s="66"/>
      <c r="B171" s="60"/>
      <c r="C171" s="135" t="s">
        <v>98</v>
      </c>
      <c r="D171" s="61" t="s">
        <v>95</v>
      </c>
      <c r="E171" s="62" t="s">
        <v>29</v>
      </c>
      <c r="F171" s="63">
        <v>3</v>
      </c>
      <c r="G171" s="113"/>
      <c r="H171" s="128">
        <f t="shared" si="3"/>
        <v>0</v>
      </c>
    </row>
    <row r="172" spans="1:8" ht="38.25" x14ac:dyDescent="0.2">
      <c r="A172" s="66"/>
      <c r="B172" s="60"/>
      <c r="C172" s="135" t="s">
        <v>99</v>
      </c>
      <c r="D172" s="61" t="s">
        <v>120</v>
      </c>
      <c r="E172" s="62" t="s">
        <v>29</v>
      </c>
      <c r="F172" s="63">
        <v>6</v>
      </c>
      <c r="G172" s="113"/>
      <c r="H172" s="128">
        <f>F172*G172</f>
        <v>0</v>
      </c>
    </row>
    <row r="173" spans="1:8" x14ac:dyDescent="0.2">
      <c r="A173" s="66"/>
      <c r="B173" s="60"/>
      <c r="C173" s="135" t="s">
        <v>111</v>
      </c>
      <c r="D173" s="61" t="s">
        <v>100</v>
      </c>
      <c r="E173" s="62" t="s">
        <v>24</v>
      </c>
      <c r="F173" s="63">
        <v>119</v>
      </c>
      <c r="G173" s="113"/>
      <c r="H173" s="128">
        <f t="shared" si="3"/>
        <v>0</v>
      </c>
    </row>
    <row r="174" spans="1:8" ht="25.5" x14ac:dyDescent="0.2">
      <c r="A174" s="66"/>
      <c r="B174" s="60"/>
      <c r="C174" s="135" t="s">
        <v>124</v>
      </c>
      <c r="D174" s="61" t="s">
        <v>101</v>
      </c>
      <c r="E174" s="62" t="s">
        <v>24</v>
      </c>
      <c r="F174" s="63">
        <v>119</v>
      </c>
      <c r="G174" s="113"/>
      <c r="H174" s="128">
        <f t="shared" si="3"/>
        <v>0</v>
      </c>
    </row>
    <row r="175" spans="1:8" x14ac:dyDescent="0.2">
      <c r="A175" s="10"/>
      <c r="B175" s="54"/>
      <c r="C175" s="55"/>
      <c r="D175" s="61"/>
      <c r="E175" s="62"/>
      <c r="F175" s="63"/>
      <c r="G175" s="113"/>
      <c r="H175" s="128"/>
    </row>
    <row r="176" spans="1:8" s="44" customFormat="1" ht="76.5" x14ac:dyDescent="0.2">
      <c r="A176" s="10"/>
      <c r="B176" s="54"/>
      <c r="C176" s="55" t="s">
        <v>125</v>
      </c>
      <c r="D176" s="12" t="s">
        <v>85</v>
      </c>
      <c r="E176" s="13" t="s">
        <v>3</v>
      </c>
      <c r="F176" s="9" t="s">
        <v>3</v>
      </c>
      <c r="G176" s="84" t="s">
        <v>3</v>
      </c>
      <c r="H176" s="117">
        <f>SUM(H153:H174)*0.1</f>
        <v>0</v>
      </c>
    </row>
    <row r="177" spans="1:8" s="44" customFormat="1" x14ac:dyDescent="0.2">
      <c r="A177" s="10"/>
      <c r="B177" s="54"/>
      <c r="C177" s="54"/>
      <c r="D177" s="12"/>
      <c r="E177" s="13"/>
      <c r="F177" s="9"/>
      <c r="G177" s="84"/>
      <c r="H177" s="117"/>
    </row>
    <row r="178" spans="1:8" s="72" customFormat="1" ht="15.75" x14ac:dyDescent="0.25">
      <c r="A178" s="10"/>
      <c r="B178" s="54"/>
      <c r="C178" s="54"/>
      <c r="D178" s="26" t="s">
        <v>61</v>
      </c>
      <c r="E178" s="41"/>
      <c r="F178" s="42"/>
      <c r="G178" s="102" t="s">
        <v>46</v>
      </c>
      <c r="H178" s="121">
        <f>SUM(H153:H177)</f>
        <v>0</v>
      </c>
    </row>
    <row r="179" spans="1:8" s="72" customFormat="1" ht="15.75" x14ac:dyDescent="0.25">
      <c r="A179" s="25"/>
      <c r="B179" s="68"/>
      <c r="C179" s="68"/>
      <c r="D179" s="26"/>
      <c r="E179" s="41"/>
      <c r="F179" s="42"/>
      <c r="G179" s="102"/>
      <c r="H179" s="121"/>
    </row>
    <row r="180" spans="1:8" ht="15.75" x14ac:dyDescent="0.25">
      <c r="A180" s="80" t="s">
        <v>16</v>
      </c>
      <c r="B180" s="81"/>
      <c r="C180" s="81"/>
      <c r="D180" s="82"/>
      <c r="E180" s="83"/>
      <c r="F180" s="71"/>
      <c r="G180" s="110"/>
      <c r="H180" s="130"/>
    </row>
    <row r="181" spans="1:8" x14ac:dyDescent="0.2">
      <c r="A181" s="45" t="s">
        <v>3</v>
      </c>
      <c r="B181" s="46"/>
      <c r="C181" s="46"/>
      <c r="D181" s="47" t="s">
        <v>18</v>
      </c>
      <c r="E181" s="48" t="s">
        <v>19</v>
      </c>
      <c r="F181" s="49" t="s">
        <v>20</v>
      </c>
      <c r="G181" s="106" t="s">
        <v>21</v>
      </c>
      <c r="H181" s="126" t="s">
        <v>22</v>
      </c>
    </row>
    <row r="182" spans="1:8" ht="15" x14ac:dyDescent="0.2">
      <c r="A182" s="28" t="s">
        <v>117</v>
      </c>
      <c r="B182" s="54"/>
      <c r="C182" s="54"/>
      <c r="D182" s="12"/>
      <c r="E182" s="13"/>
      <c r="F182" s="9"/>
      <c r="G182" s="84"/>
      <c r="H182" s="117"/>
    </row>
    <row r="183" spans="1:8" ht="25.5" x14ac:dyDescent="0.2">
      <c r="A183" s="28"/>
      <c r="B183" s="54"/>
      <c r="C183" s="54">
        <v>3.1</v>
      </c>
      <c r="D183" s="12" t="s">
        <v>197</v>
      </c>
      <c r="E183" s="13" t="s">
        <v>24</v>
      </c>
      <c r="F183" s="74">
        <v>180</v>
      </c>
      <c r="G183" s="105"/>
      <c r="H183" s="117">
        <f t="shared" ref="H183:H189" si="4">F183*G183</f>
        <v>0</v>
      </c>
    </row>
    <row r="184" spans="1:8" ht="38.25" x14ac:dyDescent="0.2">
      <c r="A184" s="28"/>
      <c r="B184" s="54"/>
      <c r="C184" s="54">
        <v>3.2</v>
      </c>
      <c r="D184" s="12" t="s">
        <v>198</v>
      </c>
      <c r="E184" s="13" t="s">
        <v>24</v>
      </c>
      <c r="F184" s="74">
        <v>30</v>
      </c>
      <c r="G184" s="105"/>
      <c r="H184" s="117">
        <f t="shared" si="4"/>
        <v>0</v>
      </c>
    </row>
    <row r="185" spans="1:8" ht="25.5" x14ac:dyDescent="0.2">
      <c r="A185" s="10"/>
      <c r="B185" s="54"/>
      <c r="C185" s="54">
        <v>3.3</v>
      </c>
      <c r="D185" s="12" t="s">
        <v>112</v>
      </c>
      <c r="E185" s="13" t="s">
        <v>24</v>
      </c>
      <c r="F185" s="74">
        <v>197</v>
      </c>
      <c r="G185" s="105"/>
      <c r="H185" s="117">
        <f t="shared" si="4"/>
        <v>0</v>
      </c>
    </row>
    <row r="186" spans="1:8" ht="38.25" x14ac:dyDescent="0.2">
      <c r="A186" s="10"/>
      <c r="B186" s="54"/>
      <c r="C186" s="54">
        <v>3.4</v>
      </c>
      <c r="D186" s="12" t="s">
        <v>196</v>
      </c>
      <c r="E186" s="13" t="s">
        <v>24</v>
      </c>
      <c r="F186" s="74">
        <v>36</v>
      </c>
      <c r="G186" s="105"/>
      <c r="H186" s="117">
        <f>F186*G186</f>
        <v>0</v>
      </c>
    </row>
    <row r="187" spans="1:8" x14ac:dyDescent="0.2">
      <c r="A187" s="58"/>
      <c r="B187" s="54"/>
      <c r="C187" s="55" t="s">
        <v>245</v>
      </c>
      <c r="D187" s="12" t="s">
        <v>62</v>
      </c>
      <c r="E187" s="13" t="s">
        <v>24</v>
      </c>
      <c r="F187" s="74">
        <v>4</v>
      </c>
      <c r="G187" s="105"/>
      <c r="H187" s="117">
        <f t="shared" si="4"/>
        <v>0</v>
      </c>
    </row>
    <row r="188" spans="1:8" ht="25.5" x14ac:dyDescent="0.2">
      <c r="A188" s="58"/>
      <c r="B188" s="54"/>
      <c r="C188" s="55" t="s">
        <v>246</v>
      </c>
      <c r="D188" s="12" t="s">
        <v>199</v>
      </c>
      <c r="E188" s="13" t="s">
        <v>29</v>
      </c>
      <c r="F188" s="74">
        <v>5</v>
      </c>
      <c r="G188" s="105"/>
      <c r="H188" s="117">
        <f t="shared" si="4"/>
        <v>0</v>
      </c>
    </row>
    <row r="189" spans="1:8" ht="25.5" x14ac:dyDescent="0.2">
      <c r="A189" s="10"/>
      <c r="B189" s="54"/>
      <c r="C189" s="55" t="s">
        <v>247</v>
      </c>
      <c r="D189" s="12" t="s">
        <v>63</v>
      </c>
      <c r="E189" s="13" t="s">
        <v>29</v>
      </c>
      <c r="F189" s="74">
        <v>7</v>
      </c>
      <c r="G189" s="105"/>
      <c r="H189" s="117">
        <f t="shared" si="4"/>
        <v>0</v>
      </c>
    </row>
    <row r="190" spans="1:8" ht="15.75" x14ac:dyDescent="0.25">
      <c r="A190" s="28" t="s">
        <v>64</v>
      </c>
      <c r="B190" s="69"/>
      <c r="C190" s="69"/>
      <c r="D190" s="70"/>
      <c r="E190" s="53"/>
      <c r="F190" s="75"/>
      <c r="G190" s="105"/>
      <c r="H190" s="130"/>
    </row>
    <row r="191" spans="1:8" ht="15.75" x14ac:dyDescent="0.2">
      <c r="A191" s="28"/>
      <c r="B191" s="69"/>
      <c r="C191" s="54">
        <v>3.8</v>
      </c>
      <c r="D191" s="12" t="s">
        <v>183</v>
      </c>
      <c r="E191" s="13" t="s">
        <v>29</v>
      </c>
      <c r="F191" s="74">
        <v>2</v>
      </c>
      <c r="G191" s="105"/>
      <c r="H191" s="117">
        <f>F191*G191</f>
        <v>0</v>
      </c>
    </row>
    <row r="192" spans="1:8" ht="15.75" x14ac:dyDescent="0.2">
      <c r="A192" s="28"/>
      <c r="B192" s="69"/>
      <c r="C192" s="54">
        <v>3.9</v>
      </c>
      <c r="D192" s="12" t="s">
        <v>200</v>
      </c>
      <c r="E192" s="13" t="s">
        <v>29</v>
      </c>
      <c r="F192" s="74">
        <v>4</v>
      </c>
      <c r="G192" s="105"/>
      <c r="H192" s="117">
        <f>F192*G192</f>
        <v>0</v>
      </c>
    </row>
    <row r="193" spans="1:8" x14ac:dyDescent="0.2">
      <c r="A193" s="10" t="s">
        <v>3</v>
      </c>
      <c r="B193" s="54"/>
      <c r="C193" s="54">
        <v>3.1</v>
      </c>
      <c r="D193" s="12" t="s">
        <v>77</v>
      </c>
      <c r="E193" s="13" t="s">
        <v>29</v>
      </c>
      <c r="F193" s="74">
        <v>4</v>
      </c>
      <c r="G193" s="105"/>
      <c r="H193" s="117">
        <f t="shared" ref="H193:H199" si="5">F193*G193</f>
        <v>0</v>
      </c>
    </row>
    <row r="194" spans="1:8" x14ac:dyDescent="0.2">
      <c r="A194" s="58"/>
      <c r="B194" s="54"/>
      <c r="C194" s="54">
        <v>3.11</v>
      </c>
      <c r="D194" s="12" t="s">
        <v>113</v>
      </c>
      <c r="E194" s="13" t="s">
        <v>29</v>
      </c>
      <c r="F194" s="74">
        <v>1</v>
      </c>
      <c r="G194" s="105"/>
      <c r="H194" s="117">
        <f>F194*G194</f>
        <v>0</v>
      </c>
    </row>
    <row r="195" spans="1:8" x14ac:dyDescent="0.2">
      <c r="A195" s="58"/>
      <c r="B195" s="54"/>
      <c r="C195" s="54">
        <v>3.12</v>
      </c>
      <c r="D195" s="12" t="s">
        <v>65</v>
      </c>
      <c r="E195" s="13" t="s">
        <v>29</v>
      </c>
      <c r="F195" s="74">
        <v>5</v>
      </c>
      <c r="G195" s="105"/>
      <c r="H195" s="117">
        <f t="shared" si="5"/>
        <v>0</v>
      </c>
    </row>
    <row r="196" spans="1:8" x14ac:dyDescent="0.2">
      <c r="A196" s="58"/>
      <c r="B196" s="54"/>
      <c r="C196" s="54">
        <v>3.13</v>
      </c>
      <c r="D196" s="12" t="s">
        <v>201</v>
      </c>
      <c r="E196" s="13" t="s">
        <v>29</v>
      </c>
      <c r="F196" s="74">
        <v>1</v>
      </c>
      <c r="G196" s="105"/>
      <c r="H196" s="117">
        <f t="shared" si="5"/>
        <v>0</v>
      </c>
    </row>
    <row r="197" spans="1:8" x14ac:dyDescent="0.2">
      <c r="A197" s="58"/>
      <c r="B197" s="54"/>
      <c r="C197" s="54">
        <v>3.14</v>
      </c>
      <c r="D197" s="12" t="s">
        <v>202</v>
      </c>
      <c r="E197" s="13" t="s">
        <v>29</v>
      </c>
      <c r="F197" s="74">
        <v>1</v>
      </c>
      <c r="G197" s="105"/>
      <c r="H197" s="117">
        <f>F197*G197</f>
        <v>0</v>
      </c>
    </row>
    <row r="198" spans="1:8" x14ac:dyDescent="0.2">
      <c r="A198" s="58"/>
      <c r="B198" s="54"/>
      <c r="C198" s="54">
        <v>3.15</v>
      </c>
      <c r="D198" s="12" t="s">
        <v>184</v>
      </c>
      <c r="E198" s="13" t="s">
        <v>29</v>
      </c>
      <c r="F198" s="74">
        <v>1</v>
      </c>
      <c r="G198" s="105"/>
      <c r="H198" s="117">
        <f>F198*G198</f>
        <v>0</v>
      </c>
    </row>
    <row r="199" spans="1:8" x14ac:dyDescent="0.2">
      <c r="A199" s="58"/>
      <c r="B199" s="54" t="s">
        <v>126</v>
      </c>
      <c r="C199" s="54">
        <v>3.16</v>
      </c>
      <c r="D199" s="57" t="s">
        <v>203</v>
      </c>
      <c r="E199" s="13" t="s">
        <v>29</v>
      </c>
      <c r="F199" s="74">
        <v>2</v>
      </c>
      <c r="G199" s="105"/>
      <c r="H199" s="117">
        <f t="shared" si="5"/>
        <v>0</v>
      </c>
    </row>
    <row r="200" spans="1:8" ht="38.25" x14ac:dyDescent="0.2">
      <c r="A200" s="10"/>
      <c r="B200" s="54"/>
      <c r="C200" s="54"/>
      <c r="D200" s="26" t="s">
        <v>115</v>
      </c>
      <c r="E200" s="13"/>
      <c r="F200" s="74"/>
      <c r="G200" s="105" t="s">
        <v>3</v>
      </c>
      <c r="H200" s="117"/>
    </row>
    <row r="201" spans="1:8" ht="25.5" x14ac:dyDescent="0.2">
      <c r="A201" s="10"/>
      <c r="B201" s="54"/>
      <c r="C201" s="54">
        <v>3.17</v>
      </c>
      <c r="D201" s="12" t="s">
        <v>204</v>
      </c>
      <c r="E201" s="13" t="s">
        <v>29</v>
      </c>
      <c r="F201" s="74">
        <v>1</v>
      </c>
      <c r="G201" s="105"/>
      <c r="H201" s="117">
        <f t="shared" ref="H201:H208" si="6">F201*G201</f>
        <v>0</v>
      </c>
    </row>
    <row r="202" spans="1:8" ht="25.5" x14ac:dyDescent="0.2">
      <c r="A202" s="10"/>
      <c r="B202" s="54"/>
      <c r="C202" s="54">
        <v>3.18</v>
      </c>
      <c r="D202" s="12" t="s">
        <v>185</v>
      </c>
      <c r="E202" s="13" t="s">
        <v>29</v>
      </c>
      <c r="F202" s="74">
        <v>2</v>
      </c>
      <c r="G202" s="105"/>
      <c r="H202" s="117">
        <f t="shared" si="6"/>
        <v>0</v>
      </c>
    </row>
    <row r="203" spans="1:8" ht="25.5" x14ac:dyDescent="0.2">
      <c r="A203" s="10"/>
      <c r="B203" s="54"/>
      <c r="C203" s="54">
        <v>3.19</v>
      </c>
      <c r="D203" s="12" t="s">
        <v>205</v>
      </c>
      <c r="E203" s="13" t="s">
        <v>29</v>
      </c>
      <c r="F203" s="74">
        <v>1</v>
      </c>
      <c r="G203" s="105"/>
      <c r="H203" s="117">
        <f>F203*G203</f>
        <v>0</v>
      </c>
    </row>
    <row r="204" spans="1:8" x14ac:dyDescent="0.2">
      <c r="A204" s="10"/>
      <c r="B204" s="54"/>
      <c r="C204" s="55" t="s">
        <v>248</v>
      </c>
      <c r="D204" s="12" t="s">
        <v>206</v>
      </c>
      <c r="E204" s="13" t="s">
        <v>29</v>
      </c>
      <c r="F204" s="74">
        <v>4</v>
      </c>
      <c r="G204" s="105"/>
      <c r="H204" s="117">
        <f t="shared" si="6"/>
        <v>0</v>
      </c>
    </row>
    <row r="205" spans="1:8" x14ac:dyDescent="0.2">
      <c r="A205" s="10"/>
      <c r="B205" s="54"/>
      <c r="C205" s="55" t="s">
        <v>249</v>
      </c>
      <c r="D205" s="12" t="s">
        <v>207</v>
      </c>
      <c r="E205" s="13" t="s">
        <v>29</v>
      </c>
      <c r="F205" s="74">
        <v>2</v>
      </c>
      <c r="G205" s="105"/>
      <c r="H205" s="117">
        <f>F205*G205</f>
        <v>0</v>
      </c>
    </row>
    <row r="206" spans="1:8" x14ac:dyDescent="0.2">
      <c r="A206" s="10"/>
      <c r="B206" s="54"/>
      <c r="C206" s="55" t="s">
        <v>250</v>
      </c>
      <c r="D206" s="12" t="s">
        <v>208</v>
      </c>
      <c r="E206" s="13" t="s">
        <v>29</v>
      </c>
      <c r="F206" s="74">
        <v>2</v>
      </c>
      <c r="G206" s="105"/>
      <c r="H206" s="117">
        <f>F206*G206</f>
        <v>0</v>
      </c>
    </row>
    <row r="207" spans="1:8" x14ac:dyDescent="0.2">
      <c r="A207" s="10"/>
      <c r="B207" s="54"/>
      <c r="C207" s="55" t="s">
        <v>251</v>
      </c>
      <c r="D207" s="12" t="s">
        <v>209</v>
      </c>
      <c r="E207" s="13" t="s">
        <v>29</v>
      </c>
      <c r="F207" s="74">
        <v>2</v>
      </c>
      <c r="G207" s="105"/>
      <c r="H207" s="117">
        <f t="shared" si="6"/>
        <v>0</v>
      </c>
    </row>
    <row r="208" spans="1:8" x14ac:dyDescent="0.2">
      <c r="A208" s="10"/>
      <c r="B208" s="54"/>
      <c r="C208" s="55" t="s">
        <v>252</v>
      </c>
      <c r="D208" s="12" t="s">
        <v>210</v>
      </c>
      <c r="E208" s="13" t="s">
        <v>29</v>
      </c>
      <c r="F208" s="74">
        <v>1</v>
      </c>
      <c r="G208" s="105"/>
      <c r="H208" s="117">
        <f t="shared" si="6"/>
        <v>0</v>
      </c>
    </row>
    <row r="209" spans="1:8" ht="15.75" x14ac:dyDescent="0.25">
      <c r="A209" s="28" t="s">
        <v>66</v>
      </c>
      <c r="B209" s="69"/>
      <c r="C209" s="69"/>
      <c r="D209" s="70"/>
      <c r="E209" s="53"/>
      <c r="F209" s="75"/>
      <c r="G209" s="105" t="s">
        <v>3</v>
      </c>
      <c r="H209" s="130"/>
    </row>
    <row r="210" spans="1:8" ht="51" x14ac:dyDescent="0.2">
      <c r="A210" s="58"/>
      <c r="B210" s="54"/>
      <c r="C210" s="55" t="s">
        <v>253</v>
      </c>
      <c r="D210" s="57" t="s">
        <v>128</v>
      </c>
      <c r="E210" s="13" t="s">
        <v>29</v>
      </c>
      <c r="F210" s="74">
        <v>3</v>
      </c>
      <c r="G210" s="105"/>
      <c r="H210" s="117">
        <f t="shared" ref="H210:H216" si="7">F210*G210</f>
        <v>0</v>
      </c>
    </row>
    <row r="211" spans="1:8" ht="51" x14ac:dyDescent="0.2">
      <c r="A211" s="58"/>
      <c r="B211" s="54"/>
      <c r="C211" s="55" t="s">
        <v>254</v>
      </c>
      <c r="D211" s="57" t="s">
        <v>129</v>
      </c>
      <c r="E211" s="13" t="s">
        <v>29</v>
      </c>
      <c r="F211" s="74">
        <v>2</v>
      </c>
      <c r="G211" s="105"/>
      <c r="H211" s="117">
        <f t="shared" si="7"/>
        <v>0</v>
      </c>
    </row>
    <row r="212" spans="1:8" ht="51" x14ac:dyDescent="0.2">
      <c r="A212" s="58"/>
      <c r="B212" s="54"/>
      <c r="C212" s="55" t="s">
        <v>255</v>
      </c>
      <c r="D212" s="57" t="s">
        <v>211</v>
      </c>
      <c r="E212" s="13" t="s">
        <v>29</v>
      </c>
      <c r="F212" s="74">
        <v>1</v>
      </c>
      <c r="G212" s="105"/>
      <c r="H212" s="117">
        <f t="shared" si="7"/>
        <v>0</v>
      </c>
    </row>
    <row r="213" spans="1:8" ht="63.75" x14ac:dyDescent="0.2">
      <c r="A213" s="58"/>
      <c r="B213" s="54"/>
      <c r="C213" s="55" t="s">
        <v>256</v>
      </c>
      <c r="D213" s="12" t="s">
        <v>114</v>
      </c>
      <c r="E213" s="13" t="s">
        <v>29</v>
      </c>
      <c r="F213" s="74">
        <v>1</v>
      </c>
      <c r="G213" s="105"/>
      <c r="H213" s="117">
        <f t="shared" si="7"/>
        <v>0</v>
      </c>
    </row>
    <row r="214" spans="1:8" ht="63.75" x14ac:dyDescent="0.2">
      <c r="A214" s="58"/>
      <c r="B214" s="54"/>
      <c r="C214" s="55" t="s">
        <v>257</v>
      </c>
      <c r="D214" s="12" t="s">
        <v>212</v>
      </c>
      <c r="E214" s="13" t="s">
        <v>29</v>
      </c>
      <c r="F214" s="74">
        <v>1</v>
      </c>
      <c r="G214" s="105"/>
      <c r="H214" s="117">
        <f>F214*G214</f>
        <v>0</v>
      </c>
    </row>
    <row r="215" spans="1:8" ht="89.25" x14ac:dyDescent="0.2">
      <c r="A215" s="58"/>
      <c r="B215" s="54"/>
      <c r="C215" s="55" t="s">
        <v>258</v>
      </c>
      <c r="D215" s="12" t="s">
        <v>213</v>
      </c>
      <c r="E215" s="13" t="s">
        <v>29</v>
      </c>
      <c r="F215" s="74">
        <v>1</v>
      </c>
      <c r="G215" s="105"/>
      <c r="H215" s="117">
        <f t="shared" si="7"/>
        <v>0</v>
      </c>
    </row>
    <row r="216" spans="1:8" ht="38.25" x14ac:dyDescent="0.2">
      <c r="A216" s="58"/>
      <c r="B216" s="54"/>
      <c r="C216" s="55" t="s">
        <v>259</v>
      </c>
      <c r="D216" s="85" t="s">
        <v>127</v>
      </c>
      <c r="E216" s="13" t="s">
        <v>29</v>
      </c>
      <c r="F216" s="74">
        <v>2</v>
      </c>
      <c r="G216" s="105"/>
      <c r="H216" s="117">
        <f t="shared" si="7"/>
        <v>0</v>
      </c>
    </row>
    <row r="217" spans="1:8" ht="15" x14ac:dyDescent="0.2">
      <c r="A217" s="28" t="s">
        <v>67</v>
      </c>
      <c r="B217" s="54"/>
      <c r="C217" s="54"/>
      <c r="D217" s="12"/>
      <c r="E217" s="13"/>
      <c r="F217" s="74"/>
      <c r="G217" s="105"/>
      <c r="H217" s="117"/>
    </row>
    <row r="218" spans="1:8" x14ac:dyDescent="0.2">
      <c r="A218" s="58"/>
      <c r="B218" s="54"/>
      <c r="C218" s="55" t="s">
        <v>260</v>
      </c>
      <c r="D218" s="12" t="s">
        <v>68</v>
      </c>
      <c r="E218" s="13" t="s">
        <v>29</v>
      </c>
      <c r="F218" s="74">
        <v>4</v>
      </c>
      <c r="G218" s="105"/>
      <c r="H218" s="117">
        <f>F218*G218</f>
        <v>0</v>
      </c>
    </row>
    <row r="219" spans="1:8" x14ac:dyDescent="0.2">
      <c r="A219" s="58"/>
      <c r="B219" s="54"/>
      <c r="C219" s="55" t="s">
        <v>261</v>
      </c>
      <c r="D219" s="12" t="s">
        <v>137</v>
      </c>
      <c r="E219" s="13" t="s">
        <v>29</v>
      </c>
      <c r="F219" s="139">
        <v>1</v>
      </c>
      <c r="G219" s="105"/>
      <c r="H219" s="117">
        <f>F219*G219</f>
        <v>0</v>
      </c>
    </row>
    <row r="220" spans="1:8" ht="25.5" x14ac:dyDescent="0.2">
      <c r="A220" s="58"/>
      <c r="B220" s="54"/>
      <c r="C220" s="55" t="s">
        <v>262</v>
      </c>
      <c r="D220" s="12" t="s">
        <v>214</v>
      </c>
      <c r="E220" s="13" t="s">
        <v>29</v>
      </c>
      <c r="F220" s="139">
        <v>2</v>
      </c>
      <c r="G220" s="105"/>
      <c r="H220" s="117">
        <f>F220*G220</f>
        <v>0</v>
      </c>
    </row>
    <row r="221" spans="1:8" ht="15" x14ac:dyDescent="0.2">
      <c r="A221" s="28" t="s">
        <v>218</v>
      </c>
      <c r="B221" s="54"/>
      <c r="C221" s="54"/>
      <c r="D221" s="12"/>
      <c r="E221" s="13"/>
      <c r="F221" s="74"/>
      <c r="G221" s="105" t="s">
        <v>3</v>
      </c>
      <c r="H221" s="117"/>
    </row>
    <row r="222" spans="1:8" ht="51" x14ac:dyDescent="0.2">
      <c r="A222" s="58"/>
      <c r="B222" s="54"/>
      <c r="C222" s="55" t="s">
        <v>263</v>
      </c>
      <c r="D222" s="12" t="s">
        <v>219</v>
      </c>
      <c r="E222" s="13" t="s">
        <v>24</v>
      </c>
      <c r="F222" s="74">
        <v>203</v>
      </c>
      <c r="G222" s="105"/>
      <c r="H222" s="117">
        <f>F222*G222</f>
        <v>0</v>
      </c>
    </row>
    <row r="223" spans="1:8" ht="51" x14ac:dyDescent="0.2">
      <c r="A223" s="58"/>
      <c r="B223" s="54"/>
      <c r="C223" s="55" t="s">
        <v>264</v>
      </c>
      <c r="D223" s="12" t="s">
        <v>220</v>
      </c>
      <c r="E223" s="13" t="s">
        <v>24</v>
      </c>
      <c r="F223" s="74">
        <v>197</v>
      </c>
      <c r="G223" s="105"/>
      <c r="H223" s="117">
        <f>F223*G223</f>
        <v>0</v>
      </c>
    </row>
    <row r="224" spans="1:8" ht="38.25" x14ac:dyDescent="0.2">
      <c r="A224" s="58"/>
      <c r="B224" s="54"/>
      <c r="C224" s="55"/>
      <c r="D224" s="26" t="s">
        <v>83</v>
      </c>
      <c r="E224" s="13"/>
      <c r="F224" s="139"/>
      <c r="G224" s="105"/>
      <c r="H224" s="117"/>
    </row>
    <row r="225" spans="1:8" ht="25.5" x14ac:dyDescent="0.2">
      <c r="A225" s="10"/>
      <c r="B225" s="54"/>
      <c r="C225" s="54">
        <v>3.37</v>
      </c>
      <c r="D225" s="76" t="s">
        <v>78</v>
      </c>
      <c r="E225" s="77" t="s">
        <v>3</v>
      </c>
      <c r="F225" s="78" t="s">
        <v>3</v>
      </c>
      <c r="G225" s="84"/>
      <c r="H225" s="117"/>
    </row>
    <row r="226" spans="1:8" x14ac:dyDescent="0.2">
      <c r="A226" s="10"/>
      <c r="B226" s="54"/>
      <c r="C226" s="54">
        <v>3.371</v>
      </c>
      <c r="D226" s="76" t="s">
        <v>79</v>
      </c>
      <c r="E226" s="77" t="s">
        <v>29</v>
      </c>
      <c r="F226" s="78">
        <v>128</v>
      </c>
      <c r="G226" s="105"/>
      <c r="H226" s="117">
        <f>F226*G226</f>
        <v>0</v>
      </c>
    </row>
    <row r="227" spans="1:8" x14ac:dyDescent="0.2">
      <c r="A227" s="10"/>
      <c r="B227" s="54"/>
      <c r="C227" s="54">
        <v>3.3719999999999999</v>
      </c>
      <c r="D227" s="76" t="s">
        <v>80</v>
      </c>
      <c r="E227" s="77" t="s">
        <v>29</v>
      </c>
      <c r="F227" s="78">
        <v>80</v>
      </c>
      <c r="G227" s="105"/>
      <c r="H227" s="117">
        <f>F227*G227</f>
        <v>0</v>
      </c>
    </row>
    <row r="228" spans="1:8" x14ac:dyDescent="0.2">
      <c r="A228" s="10"/>
      <c r="B228" s="54"/>
      <c r="C228" s="54">
        <v>3.3730000000000002</v>
      </c>
      <c r="D228" s="76" t="s">
        <v>216</v>
      </c>
      <c r="E228" s="77" t="s">
        <v>29</v>
      </c>
      <c r="F228" s="78">
        <v>48</v>
      </c>
      <c r="G228" s="105"/>
      <c r="H228" s="117">
        <f>F228*G228</f>
        <v>0</v>
      </c>
    </row>
    <row r="229" spans="1:8" x14ac:dyDescent="0.2">
      <c r="A229" s="10"/>
      <c r="B229" s="54"/>
      <c r="C229" s="54"/>
      <c r="D229" s="76"/>
      <c r="E229" s="77"/>
      <c r="F229" s="78"/>
      <c r="G229" s="105"/>
      <c r="H229" s="117"/>
    </row>
    <row r="230" spans="1:8" x14ac:dyDescent="0.2">
      <c r="A230" s="10"/>
      <c r="B230" s="54"/>
      <c r="C230" s="54"/>
      <c r="D230" s="26" t="s">
        <v>84</v>
      </c>
      <c r="E230" s="13" t="s">
        <v>3</v>
      </c>
      <c r="F230" s="139" t="s">
        <v>3</v>
      </c>
      <c r="G230" s="84"/>
      <c r="H230" s="117"/>
    </row>
    <row r="231" spans="1:8" x14ac:dyDescent="0.2">
      <c r="A231" s="10"/>
      <c r="B231" s="54"/>
      <c r="C231" s="54">
        <v>3.38</v>
      </c>
      <c r="D231" s="76" t="s">
        <v>215</v>
      </c>
      <c r="E231" s="77" t="s">
        <v>29</v>
      </c>
      <c r="F231" s="78">
        <v>4</v>
      </c>
      <c r="G231" s="105"/>
      <c r="H231" s="117">
        <f>F231*G231</f>
        <v>0</v>
      </c>
    </row>
    <row r="232" spans="1:8" s="44" customFormat="1" x14ac:dyDescent="0.2">
      <c r="A232" s="10"/>
      <c r="B232" s="54"/>
      <c r="C232" s="54">
        <v>3.39</v>
      </c>
      <c r="D232" s="76" t="s">
        <v>81</v>
      </c>
      <c r="E232" s="77" t="s">
        <v>29</v>
      </c>
      <c r="F232" s="78">
        <v>10</v>
      </c>
      <c r="G232" s="105"/>
      <c r="H232" s="117">
        <f>F232*G232</f>
        <v>0</v>
      </c>
    </row>
    <row r="233" spans="1:8" s="44" customFormat="1" x14ac:dyDescent="0.2">
      <c r="A233" s="10"/>
      <c r="B233" s="54"/>
      <c r="C233" s="115">
        <v>3.4</v>
      </c>
      <c r="D233" s="76" t="s">
        <v>82</v>
      </c>
      <c r="E233" s="77" t="s">
        <v>29</v>
      </c>
      <c r="F233" s="78">
        <v>15</v>
      </c>
      <c r="G233" s="105"/>
      <c r="H233" s="117">
        <f>F233*G233</f>
        <v>0</v>
      </c>
    </row>
    <row r="234" spans="1:8" s="44" customFormat="1" x14ac:dyDescent="0.2">
      <c r="A234" s="10"/>
      <c r="B234" s="54"/>
      <c r="C234" s="54">
        <v>3.41</v>
      </c>
      <c r="D234" s="76" t="s">
        <v>217</v>
      </c>
      <c r="E234" s="77" t="s">
        <v>29</v>
      </c>
      <c r="F234" s="78">
        <v>2</v>
      </c>
      <c r="G234" s="105"/>
      <c r="H234" s="117">
        <f>F234*G234</f>
        <v>0</v>
      </c>
    </row>
    <row r="235" spans="1:8" s="44" customFormat="1" x14ac:dyDescent="0.2">
      <c r="A235" s="10"/>
      <c r="B235" s="54"/>
      <c r="C235" s="54"/>
      <c r="D235" s="76"/>
      <c r="E235" s="77"/>
      <c r="F235" s="78"/>
      <c r="G235" s="105"/>
      <c r="H235" s="117"/>
    </row>
    <row r="236" spans="1:8" s="44" customFormat="1" x14ac:dyDescent="0.2">
      <c r="A236" s="86"/>
      <c r="B236" s="87"/>
      <c r="C236" s="87"/>
      <c r="D236" s="88" t="s">
        <v>134</v>
      </c>
      <c r="E236" s="89"/>
      <c r="F236" s="90"/>
      <c r="G236" s="141"/>
      <c r="H236" s="129"/>
    </row>
    <row r="237" spans="1:8" s="44" customFormat="1" ht="25.5" x14ac:dyDescent="0.2">
      <c r="A237" s="66"/>
      <c r="B237" s="60"/>
      <c r="C237" s="135" t="s">
        <v>265</v>
      </c>
      <c r="D237" s="61" t="s">
        <v>102</v>
      </c>
      <c r="E237" s="62" t="s">
        <v>24</v>
      </c>
      <c r="F237" s="63">
        <v>119</v>
      </c>
      <c r="G237" s="113"/>
      <c r="H237" s="128">
        <f t="shared" ref="H237:H245" si="8">F237*G237</f>
        <v>0</v>
      </c>
    </row>
    <row r="238" spans="1:8" s="44" customFormat="1" x14ac:dyDescent="0.2">
      <c r="A238" s="66"/>
      <c r="B238" s="60"/>
      <c r="C238" s="135" t="s">
        <v>266</v>
      </c>
      <c r="D238" s="61" t="s">
        <v>103</v>
      </c>
      <c r="E238" s="62" t="s">
        <v>24</v>
      </c>
      <c r="F238" s="63">
        <v>119</v>
      </c>
      <c r="G238" s="113"/>
      <c r="H238" s="128">
        <f t="shared" si="8"/>
        <v>0</v>
      </c>
    </row>
    <row r="239" spans="1:8" s="44" customFormat="1" ht="102" x14ac:dyDescent="0.2">
      <c r="A239" s="66"/>
      <c r="B239" s="60"/>
      <c r="C239" s="135" t="s">
        <v>267</v>
      </c>
      <c r="D239" s="61" t="s">
        <v>221</v>
      </c>
      <c r="E239" s="62" t="s">
        <v>29</v>
      </c>
      <c r="F239" s="63">
        <v>3</v>
      </c>
      <c r="G239" s="113"/>
      <c r="H239" s="128">
        <f t="shared" si="8"/>
        <v>0</v>
      </c>
    </row>
    <row r="240" spans="1:8" s="44" customFormat="1" ht="38.25" x14ac:dyDescent="0.2">
      <c r="A240" s="66"/>
      <c r="B240" s="60"/>
      <c r="C240" s="135" t="s">
        <v>268</v>
      </c>
      <c r="D240" s="61" t="s">
        <v>104</v>
      </c>
      <c r="E240" s="62" t="s">
        <v>29</v>
      </c>
      <c r="F240" s="63">
        <v>6</v>
      </c>
      <c r="G240" s="113"/>
      <c r="H240" s="128">
        <f t="shared" si="8"/>
        <v>0</v>
      </c>
    </row>
    <row r="241" spans="1:8" s="44" customFormat="1" x14ac:dyDescent="0.2">
      <c r="A241" s="66"/>
      <c r="B241" s="60"/>
      <c r="C241" s="135" t="s">
        <v>269</v>
      </c>
      <c r="D241" s="12" t="s">
        <v>138</v>
      </c>
      <c r="E241" s="13" t="s">
        <v>29</v>
      </c>
      <c r="F241" s="139">
        <v>6</v>
      </c>
      <c r="G241" s="84"/>
      <c r="H241" s="117">
        <f t="shared" si="8"/>
        <v>0</v>
      </c>
    </row>
    <row r="242" spans="1:8" s="44" customFormat="1" x14ac:dyDescent="0.2">
      <c r="A242" s="66"/>
      <c r="B242" s="60"/>
      <c r="C242" s="135" t="s">
        <v>270</v>
      </c>
      <c r="D242" s="12" t="s">
        <v>139</v>
      </c>
      <c r="E242" s="13" t="s">
        <v>29</v>
      </c>
      <c r="F242" s="139">
        <v>3</v>
      </c>
      <c r="G242" s="84"/>
      <c r="H242" s="117">
        <f t="shared" si="8"/>
        <v>0</v>
      </c>
    </row>
    <row r="243" spans="1:8" s="44" customFormat="1" x14ac:dyDescent="0.2">
      <c r="A243" s="66"/>
      <c r="B243" s="60"/>
      <c r="C243" s="135" t="s">
        <v>271</v>
      </c>
      <c r="D243" s="12" t="s">
        <v>140</v>
      </c>
      <c r="E243" s="13" t="s">
        <v>29</v>
      </c>
      <c r="F243" s="139">
        <v>3</v>
      </c>
      <c r="G243" s="84"/>
      <c r="H243" s="117">
        <f t="shared" si="8"/>
        <v>0</v>
      </c>
    </row>
    <row r="244" spans="1:8" s="44" customFormat="1" x14ac:dyDescent="0.2">
      <c r="A244" s="66"/>
      <c r="B244" s="60"/>
      <c r="C244" s="135" t="s">
        <v>272</v>
      </c>
      <c r="D244" s="12" t="s">
        <v>244</v>
      </c>
      <c r="E244" s="13"/>
      <c r="F244" s="139"/>
      <c r="G244" s="84"/>
      <c r="H244" s="117"/>
    </row>
    <row r="245" spans="1:8" ht="25.5" x14ac:dyDescent="0.2">
      <c r="A245" s="10"/>
      <c r="B245" s="54"/>
      <c r="C245" s="55" t="s">
        <v>273</v>
      </c>
      <c r="D245" s="12" t="s">
        <v>69</v>
      </c>
      <c r="E245" s="13" t="s">
        <v>29</v>
      </c>
      <c r="F245" s="74">
        <v>1</v>
      </c>
      <c r="G245" s="84"/>
      <c r="H245" s="117">
        <f t="shared" si="8"/>
        <v>0</v>
      </c>
    </row>
    <row r="246" spans="1:8" ht="76.5" x14ac:dyDescent="0.2">
      <c r="A246" s="10"/>
      <c r="B246" s="54"/>
      <c r="C246" s="55" t="s">
        <v>274</v>
      </c>
      <c r="D246" s="12" t="s">
        <v>130</v>
      </c>
      <c r="E246" s="13"/>
      <c r="F246" s="9"/>
      <c r="G246" s="84"/>
      <c r="H246" s="117">
        <f>SUM(H182:H244)*0.1</f>
        <v>0</v>
      </c>
    </row>
    <row r="247" spans="1:8" ht="25.5" x14ac:dyDescent="0.2">
      <c r="A247" s="10"/>
      <c r="B247" s="68"/>
      <c r="C247" s="68"/>
      <c r="D247" s="26" t="s">
        <v>70</v>
      </c>
      <c r="E247" s="41"/>
      <c r="F247" s="42"/>
      <c r="G247" s="102" t="s">
        <v>46</v>
      </c>
      <c r="H247" s="121">
        <f>SUM(H182:H246)</f>
        <v>0</v>
      </c>
    </row>
    <row r="248" spans="1:8" x14ac:dyDescent="0.2">
      <c r="A248" s="25"/>
      <c r="B248" s="68"/>
      <c r="C248" s="68"/>
      <c r="D248" s="26"/>
      <c r="E248" s="41"/>
      <c r="F248" s="42"/>
      <c r="G248" s="102"/>
      <c r="H248" s="121"/>
    </row>
    <row r="253" spans="1:8" ht="70.5" customHeight="1" x14ac:dyDescent="0.2"/>
    <row r="254" spans="1:8" ht="70.5" customHeight="1" x14ac:dyDescent="0.2"/>
    <row r="255" spans="1:8" ht="70.5" customHeight="1" x14ac:dyDescent="0.2"/>
    <row r="258" ht="28.5" customHeight="1" x14ac:dyDescent="0.2"/>
    <row r="280" spans="1:8" s="44" customFormat="1" x14ac:dyDescent="0.2">
      <c r="A280" s="1"/>
      <c r="B280" s="2"/>
      <c r="C280" s="2"/>
      <c r="D280" s="3"/>
      <c r="E280" s="4"/>
      <c r="F280" s="5"/>
      <c r="G280" s="100"/>
      <c r="H280" s="116"/>
    </row>
    <row r="288" spans="1:8" s="44" customFormat="1" x14ac:dyDescent="0.2">
      <c r="A288" s="1"/>
      <c r="B288" s="2"/>
      <c r="C288" s="2"/>
      <c r="D288" s="3"/>
      <c r="E288" s="4"/>
      <c r="F288" s="5"/>
      <c r="G288" s="100"/>
      <c r="H288" s="116"/>
    </row>
    <row r="289" spans="1:8" s="44" customFormat="1" x14ac:dyDescent="0.2">
      <c r="A289" s="1"/>
      <c r="B289" s="2"/>
      <c r="C289" s="2"/>
      <c r="D289" s="3"/>
      <c r="E289" s="4"/>
      <c r="F289" s="5"/>
      <c r="G289" s="100"/>
      <c r="H289" s="116"/>
    </row>
    <row r="290" spans="1:8" s="44" customFormat="1" x14ac:dyDescent="0.2">
      <c r="A290" s="1"/>
      <c r="B290" s="2"/>
      <c r="C290" s="2"/>
      <c r="D290" s="3"/>
      <c r="E290" s="4"/>
      <c r="F290" s="5"/>
      <c r="G290" s="100"/>
      <c r="H290" s="116"/>
    </row>
    <row r="291" spans="1:8" s="44" customFormat="1" x14ac:dyDescent="0.2">
      <c r="A291" s="1"/>
      <c r="B291" s="2"/>
      <c r="C291" s="2"/>
      <c r="D291" s="3"/>
      <c r="E291" s="4"/>
      <c r="F291" s="5"/>
      <c r="G291" s="100"/>
      <c r="H291" s="116"/>
    </row>
    <row r="292" spans="1:8" s="44" customFormat="1" x14ac:dyDescent="0.2">
      <c r="A292" s="1"/>
      <c r="B292" s="2"/>
      <c r="C292" s="2"/>
      <c r="D292" s="3"/>
      <c r="E292" s="4"/>
      <c r="F292" s="5"/>
      <c r="G292" s="100"/>
      <c r="H292" s="116"/>
    </row>
    <row r="293" spans="1:8" s="44" customFormat="1" x14ac:dyDescent="0.2">
      <c r="A293" s="1"/>
      <c r="B293" s="2"/>
      <c r="C293" s="2"/>
      <c r="D293" s="3"/>
      <c r="E293" s="4"/>
      <c r="F293" s="5"/>
      <c r="G293" s="100"/>
      <c r="H293" s="116"/>
    </row>
    <row r="294" spans="1:8" s="44" customFormat="1" x14ac:dyDescent="0.2">
      <c r="A294" s="1"/>
      <c r="B294" s="2"/>
      <c r="C294" s="2"/>
      <c r="D294" s="3"/>
      <c r="E294" s="4"/>
      <c r="F294" s="5"/>
      <c r="G294" s="100"/>
      <c r="H294" s="116"/>
    </row>
    <row r="295" spans="1:8" s="44" customFormat="1" x14ac:dyDescent="0.2">
      <c r="A295" s="1"/>
      <c r="B295" s="2"/>
      <c r="C295" s="2"/>
      <c r="D295" s="3"/>
      <c r="E295" s="4"/>
      <c r="F295" s="5"/>
      <c r="G295" s="100"/>
      <c r="H295" s="116"/>
    </row>
    <row r="296" spans="1:8" s="44" customFormat="1" x14ac:dyDescent="0.2">
      <c r="A296" s="1"/>
      <c r="B296" s="2"/>
      <c r="C296" s="2"/>
      <c r="D296" s="3"/>
      <c r="E296" s="4"/>
      <c r="F296" s="5"/>
      <c r="G296" s="100"/>
      <c r="H296" s="116"/>
    </row>
    <row r="301" spans="1:8" ht="264.75" customHeight="1" x14ac:dyDescent="0.2"/>
    <row r="302" spans="1:8" ht="258" customHeight="1" x14ac:dyDescent="0.2"/>
    <row r="304" spans="1:8" ht="299.25" customHeight="1" x14ac:dyDescent="0.2"/>
    <row r="309" spans="1:8" s="64" customFormat="1" x14ac:dyDescent="0.2">
      <c r="A309" s="1"/>
      <c r="B309" s="2"/>
      <c r="C309" s="2"/>
      <c r="D309" s="3"/>
      <c r="E309" s="4"/>
      <c r="F309" s="5"/>
      <c r="G309" s="100"/>
      <c r="H309" s="116"/>
    </row>
    <row r="310" spans="1:8" s="64" customFormat="1" x14ac:dyDescent="0.2">
      <c r="A310" s="1"/>
      <c r="B310" s="2"/>
      <c r="C310" s="2"/>
      <c r="D310" s="3"/>
      <c r="E310" s="4"/>
      <c r="F310" s="5"/>
      <c r="G310" s="100"/>
      <c r="H310" s="116"/>
    </row>
    <row r="311" spans="1:8" s="64" customFormat="1" x14ac:dyDescent="0.2">
      <c r="A311" s="1"/>
      <c r="B311" s="2"/>
      <c r="C311" s="2"/>
      <c r="D311" s="3"/>
      <c r="E311" s="4"/>
      <c r="F311" s="5"/>
      <c r="G311" s="100"/>
      <c r="H311" s="116"/>
    </row>
    <row r="312" spans="1:8" s="64" customFormat="1" x14ac:dyDescent="0.2">
      <c r="A312" s="1"/>
      <c r="B312" s="2"/>
      <c r="C312" s="2"/>
      <c r="D312" s="3"/>
      <c r="E312" s="4"/>
      <c r="F312" s="5"/>
      <c r="G312" s="100"/>
      <c r="H312" s="116"/>
    </row>
    <row r="313" spans="1:8" s="64" customFormat="1" x14ac:dyDescent="0.2">
      <c r="A313" s="1"/>
      <c r="B313" s="2"/>
      <c r="C313" s="2"/>
      <c r="D313" s="3"/>
      <c r="E313" s="4"/>
      <c r="F313" s="5"/>
      <c r="G313" s="100"/>
      <c r="H313" s="116"/>
    </row>
    <row r="314" spans="1:8" s="64" customFormat="1" x14ac:dyDescent="0.2">
      <c r="A314" s="1"/>
      <c r="B314" s="2"/>
      <c r="C314" s="2"/>
      <c r="D314" s="3"/>
      <c r="E314" s="4"/>
      <c r="F314" s="5"/>
      <c r="G314" s="100"/>
      <c r="H314" s="116"/>
    </row>
    <row r="315" spans="1:8" s="64" customFormat="1" x14ac:dyDescent="0.2">
      <c r="A315" s="1"/>
      <c r="B315" s="2"/>
      <c r="C315" s="2"/>
      <c r="D315" s="3"/>
      <c r="E315" s="4"/>
      <c r="F315" s="5"/>
      <c r="G315" s="100"/>
      <c r="H315" s="116"/>
    </row>
    <row r="316" spans="1:8" s="64" customFormat="1" x14ac:dyDescent="0.2">
      <c r="A316" s="1"/>
      <c r="B316" s="2"/>
      <c r="C316" s="2"/>
      <c r="D316" s="3"/>
      <c r="E316" s="4"/>
      <c r="F316" s="5"/>
      <c r="G316" s="100"/>
      <c r="H316" s="116"/>
    </row>
    <row r="317" spans="1:8" s="64" customFormat="1" x14ac:dyDescent="0.2">
      <c r="A317" s="1"/>
      <c r="B317" s="2"/>
      <c r="C317" s="2"/>
      <c r="D317" s="3"/>
      <c r="E317" s="4"/>
      <c r="F317" s="5"/>
      <c r="G317" s="100"/>
      <c r="H317" s="116"/>
    </row>
    <row r="318" spans="1:8" s="64" customFormat="1" x14ac:dyDescent="0.2">
      <c r="A318" s="1"/>
      <c r="B318" s="2"/>
      <c r="C318" s="2"/>
      <c r="D318" s="3"/>
      <c r="E318" s="4"/>
      <c r="F318" s="5"/>
      <c r="G318" s="100"/>
      <c r="H318" s="116"/>
    </row>
    <row r="319" spans="1:8" s="64" customFormat="1" x14ac:dyDescent="0.2">
      <c r="A319" s="1"/>
      <c r="B319" s="2"/>
      <c r="C319" s="2"/>
      <c r="D319" s="3"/>
      <c r="E319" s="4"/>
      <c r="F319" s="5"/>
      <c r="G319" s="100"/>
      <c r="H319" s="116"/>
    </row>
    <row r="320" spans="1:8" s="64" customFormat="1" x14ac:dyDescent="0.2">
      <c r="A320" s="1"/>
      <c r="B320" s="2"/>
      <c r="C320" s="2"/>
      <c r="D320" s="3"/>
      <c r="E320" s="4"/>
      <c r="F320" s="5"/>
      <c r="G320" s="100"/>
      <c r="H320" s="116"/>
    </row>
    <row r="321" spans="1:8" s="64" customFormat="1" x14ac:dyDescent="0.2">
      <c r="A321" s="1"/>
      <c r="B321" s="2"/>
      <c r="C321" s="2"/>
      <c r="D321" s="3"/>
      <c r="E321" s="4"/>
      <c r="F321" s="5"/>
      <c r="G321" s="100"/>
      <c r="H321" s="116"/>
    </row>
    <row r="322" spans="1:8" s="64" customFormat="1" x14ac:dyDescent="0.2">
      <c r="A322" s="1"/>
      <c r="B322" s="2"/>
      <c r="C322" s="2"/>
      <c r="D322" s="3"/>
      <c r="E322" s="4"/>
      <c r="F322" s="5"/>
      <c r="G322" s="100"/>
      <c r="H322" s="116"/>
    </row>
    <row r="323" spans="1:8" s="64" customFormat="1" x14ac:dyDescent="0.2">
      <c r="A323" s="1"/>
      <c r="B323" s="2"/>
      <c r="C323" s="2"/>
      <c r="D323" s="3"/>
      <c r="E323" s="4"/>
      <c r="F323" s="5"/>
      <c r="G323" s="100"/>
      <c r="H323" s="116"/>
    </row>
    <row r="324" spans="1:8" s="64" customFormat="1" x14ac:dyDescent="0.2">
      <c r="A324" s="1"/>
      <c r="B324" s="2"/>
      <c r="C324" s="2"/>
      <c r="D324" s="3"/>
      <c r="E324" s="4"/>
      <c r="F324" s="5"/>
      <c r="G324" s="100"/>
      <c r="H324" s="116"/>
    </row>
  </sheetData>
  <mergeCells count="1">
    <mergeCell ref="C7:G7"/>
  </mergeCells>
  <phoneticPr fontId="16" type="noConversion"/>
  <pageMargins left="1.1811023622047245" right="0.27559055118110237" top="0.78740157480314965" bottom="0.78740157480314965" header="0.31496062992125984" footer="0.31496062992125984"/>
  <pageSetup paperSize="9" firstPageNumber="0" orientation="portrait" horizontalDpi="300" verticalDpi="300" r:id="rId1"/>
  <headerFooter alignWithMargins="0">
    <oddFooter>&amp;F&amp;RStran &amp;P</oddFooter>
  </headerFooter>
  <rowBreaks count="4" manualBreakCount="4">
    <brk id="49" max="16383" man="1"/>
    <brk id="87" max="16383" man="1"/>
    <brk id="150" max="16383" man="1"/>
    <brk id="1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4</vt:i4>
      </vt:variant>
    </vt:vector>
  </HeadingPairs>
  <TitlesOfParts>
    <vt:vector size="5" baseType="lpstr">
      <vt:lpstr>Popis</vt:lpstr>
      <vt:lpstr>su_montdela</vt:lpstr>
      <vt:lpstr>SU_NABAVAMAT</vt:lpstr>
      <vt:lpstr>SU_ZEMDELA</vt:lpstr>
      <vt:lpstr>su_zemdela1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Jenkole</dc:creator>
  <cp:lastModifiedBy>Tea Jenkole</cp:lastModifiedBy>
  <cp:lastPrinted>2016-06-23T12:11:17Z</cp:lastPrinted>
  <dcterms:created xsi:type="dcterms:W3CDTF">2009-12-21T08:16:22Z</dcterms:created>
  <dcterms:modified xsi:type="dcterms:W3CDTF">2016-06-24T06:26:22Z</dcterms:modified>
</cp:coreProperties>
</file>