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ea\Documents\JAVNA NAROČILA\2019\Gradnje\Vaško jedro - BlDobrava\"/>
    </mc:Choice>
  </mc:AlternateContent>
  <bookViews>
    <workbookView xWindow="0" yWindow="0" windowWidth="24240" windowHeight="11985"/>
  </bookViews>
  <sheets>
    <sheet name="Rekapitulacija" sheetId="5" r:id="rId1"/>
    <sheet name="URBANA OPREMA" sheetId="1" r:id="rId2"/>
    <sheet name="HORTIKULTURNA UREDITEV" sheetId="3" r:id="rId3"/>
    <sheet name="UREDITEV CESTE - del trga"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34" i="4" l="1"/>
  <c r="G131" i="4"/>
  <c r="G128" i="4"/>
  <c r="G126" i="4"/>
  <c r="G114" i="4"/>
  <c r="G111" i="4"/>
  <c r="G108" i="4"/>
  <c r="G103" i="4"/>
  <c r="G97" i="4"/>
  <c r="G93" i="4"/>
  <c r="G90" i="4"/>
  <c r="G78" i="4"/>
  <c r="G76" i="4"/>
  <c r="G74" i="4"/>
  <c r="G70" i="4"/>
  <c r="G66" i="4"/>
  <c r="G62" i="4"/>
  <c r="G51" i="4"/>
  <c r="G48" i="4"/>
  <c r="G44" i="4"/>
  <c r="G31" i="4"/>
  <c r="G28" i="4"/>
  <c r="G25" i="4"/>
  <c r="G21" i="4"/>
  <c r="G18" i="4"/>
  <c r="G15" i="4"/>
  <c r="G13" i="4"/>
  <c r="G11" i="4"/>
  <c r="G9" i="4"/>
  <c r="F47" i="3"/>
  <c r="F45" i="3"/>
  <c r="F43" i="3"/>
  <c r="F35" i="3"/>
  <c r="F34" i="3"/>
  <c r="F33" i="3"/>
  <c r="F32" i="3"/>
  <c r="F28" i="3"/>
  <c r="F22" i="3"/>
  <c r="F20" i="3"/>
  <c r="F12" i="3"/>
  <c r="F10" i="3"/>
  <c r="F57" i="1"/>
  <c r="F55" i="1"/>
  <c r="F54" i="1"/>
  <c r="F51" i="1"/>
  <c r="F49" i="1"/>
  <c r="F47" i="1"/>
  <c r="F46" i="1"/>
  <c r="F45" i="1"/>
  <c r="F44" i="1"/>
  <c r="F43" i="1"/>
  <c r="F42" i="1"/>
  <c r="F38" i="1"/>
  <c r="F37" i="1"/>
  <c r="F36" i="1"/>
  <c r="F35" i="1"/>
  <c r="F34" i="1"/>
  <c r="F33" i="1"/>
  <c r="F27" i="1"/>
  <c r="F24" i="1"/>
  <c r="F21" i="1"/>
  <c r="F20" i="1"/>
  <c r="F19" i="1"/>
  <c r="F18" i="1"/>
  <c r="F17" i="1"/>
  <c r="F13" i="1"/>
  <c r="F10" i="1"/>
  <c r="D18" i="1" l="1"/>
  <c r="D17" i="1"/>
  <c r="D20" i="1" s="1"/>
  <c r="D19" i="1" l="1"/>
  <c r="G140" i="4" l="1"/>
  <c r="G54" i="4" l="1"/>
  <c r="G118" i="4"/>
  <c r="G81" i="4"/>
  <c r="G34" i="4"/>
  <c r="D49" i="1"/>
  <c r="D47" i="1"/>
  <c r="D38" i="1"/>
  <c r="D32" i="3"/>
  <c r="D34" i="3"/>
  <c r="A45" i="3"/>
  <c r="A47" i="3" s="1"/>
  <c r="F14" i="3" l="1"/>
  <c r="F53" i="3" s="1"/>
  <c r="F37" i="3"/>
  <c r="F55" i="3" s="1"/>
  <c r="F59" i="1"/>
  <c r="F63" i="1" s="1"/>
  <c r="F50" i="3"/>
  <c r="F56" i="3" s="1"/>
  <c r="F24" i="3"/>
  <c r="F54" i="3" s="1"/>
  <c r="B54" i="3"/>
  <c r="B53" i="3"/>
  <c r="A9" i="3"/>
  <c r="A12" i="3" s="1"/>
  <c r="A9" i="1"/>
  <c r="A12" i="1" s="1"/>
  <c r="F57" i="3" l="1"/>
  <c r="F58" i="3" s="1"/>
  <c r="A15" i="1"/>
  <c r="A23" i="1" s="1"/>
</calcChain>
</file>

<file path=xl/sharedStrings.xml><?xml version="1.0" encoding="utf-8"?>
<sst xmlns="http://schemas.openxmlformats.org/spreadsheetml/2006/main" count="321" uniqueCount="216">
  <si>
    <t>URBANA OPREMA</t>
  </si>
  <si>
    <t>št.post.</t>
  </si>
  <si>
    <t>opis postavke</t>
  </si>
  <si>
    <t>EM</t>
  </si>
  <si>
    <t>količina</t>
  </si>
  <si>
    <t>cena/EM</t>
  </si>
  <si>
    <t>vrednost (€)</t>
  </si>
  <si>
    <t>Vsi železni deli so kovani, vroče cinkani in mokro barvani z barvo za pocinkano železo – patinirano v barvi železa (srebrna oziroma siva)!</t>
  </si>
  <si>
    <t>Koši za smeti - prostostoječi</t>
  </si>
  <si>
    <t>Dobava in postavitev prostostoječih košev za odpadke po izbiri investitorja. Kovano ogrodje z možnostjo obračanja (za enostavno praznenje). Pokriti koši s pepelnikom na vrhu. Lesena obolga (vertikalne letvice). Montaža vključno z izvedbo temelja in sidranjem košev in vsemi ostalimi spremnimi deli (zemeljska,...)</t>
  </si>
  <si>
    <t>kos</t>
  </si>
  <si>
    <t>Kontejnerji za odpadke</t>
  </si>
  <si>
    <t>Dobava kontejnerjev za odpadke po izbiri investitorja. 660 l.</t>
  </si>
  <si>
    <t>Ograja</t>
  </si>
  <si>
    <t xml:space="preserve"> - letve 5/8 cm</t>
  </si>
  <si>
    <t xml:space="preserve"> - kovinski čevlji za stebriče, sidranje</t>
  </si>
  <si>
    <t xml:space="preserve"> - AB temelji dimenzij cca 30/30/30 cm (beton, opaž,...)</t>
  </si>
  <si>
    <t xml:space="preserve"> - Ograja skupne dolžine</t>
  </si>
  <si>
    <t>Informacijska tabla - "sredstva EU"</t>
  </si>
  <si>
    <t>Montaža informacijske table na stojnico tipa B, z vsemi spremnimi deli.
Tablo dobavi investitor.</t>
  </si>
  <si>
    <t>Informacijska tabla</t>
  </si>
  <si>
    <t>URBANA OPREMA skupaj:</t>
  </si>
  <si>
    <t>REKAPITULACIJA</t>
  </si>
  <si>
    <t>I.</t>
  </si>
  <si>
    <t>SKUPAJ:</t>
  </si>
  <si>
    <t>m3</t>
  </si>
  <si>
    <t xml:space="preserve"> - konstrukcija, vključno z vsemi pritrditvami in stikovanji,</t>
  </si>
  <si>
    <t xml:space="preserve"> - škarniki dolžine 195 cm, 10/14 cm, obdelane glave po navodilih projektanta, na razmaku 79 cm,</t>
  </si>
  <si>
    <t>kom</t>
  </si>
  <si>
    <t xml:space="preserve"> - letve pod kritino 4/5 cm, na razdalji 32 cm,</t>
  </si>
  <si>
    <t xml:space="preserve"> - lege 16/16 cm, 3 vzdolž stojnice,</t>
  </si>
  <si>
    <t>m</t>
  </si>
  <si>
    <t xml:space="preserve"> - podporniki 18/20 cm, vijačeni v steber, dolžine 188 cm,</t>
  </si>
  <si>
    <t xml:space="preserve"> - stebri 18/20 cm, višine 350 cm, z luknjami za late velikosti 8/12 cm, na točni razadalji 20 cm</t>
  </si>
  <si>
    <t xml:space="preserve"> - late 8/12 cm, na točni razdalji 20 cm, dolžine 656cm .</t>
  </si>
  <si>
    <t>Dobava in montaža lesenih žlebov (dolbljene sušice) na lesenih kljukah. Z vsemi pritrditvami.</t>
  </si>
  <si>
    <t>Dobava "hlapcev" iz kovanega ogrodja in lesene obloge:</t>
  </si>
  <si>
    <t xml:space="preserve"> - kovano ogrodje v obliki črke L dimenzij 124/67 cm, iz kovanega valjanca 30 x 15 mm, vključno s kovanim oblikovanjem podpor in zaključkov. Izvedene morajo biti luknje za pritrditev desk na 15 cm in kljuke za obešanje,</t>
  </si>
  <si>
    <t xml:space="preserve"> - oblani plohi 5/15 cm, dolžine 80 cm, kot obloga hlapcev, finalno obdelani po navodilih projektanta, skupaj s pritrditvijo</t>
  </si>
  <si>
    <t xml:space="preserve"> - skupaj s kovanim zaključkom za naleganje po detajlu projektanta</t>
  </si>
  <si>
    <t xml:space="preserve"> - Hlapci za klop/mizo/pult skupaj</t>
  </si>
  <si>
    <t>II.</t>
  </si>
  <si>
    <t>HORTIKULTURNA UREDITEV</t>
  </si>
  <si>
    <t>DREVESA</t>
  </si>
  <si>
    <t>Potrebno je pripraviti vegetacijski nosilni sloj in po potrebi tudi teren. Pravilno posajeno drevo bo bolj tolerantno na spremenljive razmere in manj občutljivo. Najboljši čas za sajenje rastlin je jesen ali zgodnja pomlad, ko so rastline še v mirovanju. Sadike vzgojene v loncih se lahko uspešno sadi tudi preko poletja (potrebno redno in zadostno zalivanje). Sadilne jame je potrebno izkopati v 1,5-kratnem premeru koreninske grude. Drevesne sadike so oprte z 1 kolom višine 220 cm (vidna višina 150 cm). Koli morajo biti impregnirani z ustreznim zaščitnim sredstvom, ki ni škodljivo za rastlino. Sadika je privezana h kolu z dvema fleksibilnima veznima trakovoma. Kontejnerje oz. embalažo, ki ni razgradljiva, se pred saditvijo odstrani, korenine razrahlja. Sadilno jamo je potrebno na vseh straneh grude zapolniti z zemljo, potlačiti in oskrbeti z vodo in gnojili. Teren se po saditvi fino splanira, okrog sadik je potrebno oblikovati zalivalno skledo za zadrževanje površinske padavinske vode. Izvede se zastirka v debelini cca. 5 cm iz drobljenega lubja iglavcev, zgornji rob zastirke mora biti uravnan z okoliškim terenom.</t>
  </si>
  <si>
    <t>Nabava dreves po načrtu in dobava z nakladanjem v drevesnici s transportom do mesta saditve.</t>
  </si>
  <si>
    <t>Avtohtono sadno in okrasno drevje, višina min. 200 cm, deblo min. Φ 12-14 cm. Ocena.</t>
  </si>
  <si>
    <t>Izkop in priprava jam (polnitev s humozno zemljo), pognojitev (1 briket založnega gnojila) in posaditev novih dreves, ki se fiksirajo s kolom (dolžina 200 cm, fi=6-8 cm) s parom PVC veznim trakom. Zasipanje jam, odvoz odvečnega materiala, planiranje po končanih delih z izdelavo zalivalnih jamic, izvedbo zastirke iz drobljenega lubja iglavcev (debelina 5 cm) in ostalimi pomožnimi deli. Razporeditev dreves skladno z načrtom. Ocena.</t>
  </si>
  <si>
    <t>DREVESA skupaj:</t>
  </si>
  <si>
    <t>GRMOVNICE</t>
  </si>
  <si>
    <t xml:space="preserve">Nabava grmovnic po načrtu in dobava z nakladanjem v drevesnici s transportom do mesta saditve.          </t>
  </si>
  <si>
    <t>Grmovnice po izboru projektanta oz. Investitorja. Ocena.</t>
  </si>
  <si>
    <t>Sajenje grmovnic - posamično: Izkop in priprava jam (polnitev s humozno zemljo), pognojitev (1 birket založnega gnojila) in posaditev grmovnic. Zasipanje jam, odvoz odvečnega materiala, planiranje po končanih delih z izdelavo zalivalnih jamic in ostalimi pomožnimi deli. Izvede se zastirka v debelini cca. 5 cm iz drobljenega lubja iglavcev, zgornji rob zastirke mora biti uravnan z okoliškim terenom. Razporeditev grmovnic skladno z načrtom. Ocena.</t>
  </si>
  <si>
    <t>GRMOVNICE skupaj:</t>
  </si>
  <si>
    <t>III.</t>
  </si>
  <si>
    <t>OSTALO</t>
  </si>
  <si>
    <t>Nabava in dobava zastirke</t>
  </si>
  <si>
    <t>drobljeno lubje iglavcev (macesen), ocena.</t>
  </si>
  <si>
    <t>OSTALO skupaj:</t>
  </si>
  <si>
    <t>IV.</t>
  </si>
  <si>
    <t>DODATNA in NEPREDVIDENA DELA - 5%</t>
  </si>
  <si>
    <t xml:space="preserve"> - vertikalni stebriči 16/18 cm, višine 100 cm </t>
  </si>
  <si>
    <t>1.0</t>
  </si>
  <si>
    <t>PREDDELA</t>
  </si>
  <si>
    <t>Šifra</t>
  </si>
  <si>
    <t>Opis dela</t>
  </si>
  <si>
    <t>Enota</t>
  </si>
  <si>
    <t>Količina</t>
  </si>
  <si>
    <t>Cena/E</t>
  </si>
  <si>
    <t>Skupaj</t>
  </si>
  <si>
    <t>1.1</t>
  </si>
  <si>
    <t>m¹</t>
  </si>
  <si>
    <t>1.2</t>
  </si>
  <si>
    <t>Postavitev in zavarovanje prečnih profilov</t>
  </si>
  <si>
    <t>1.3</t>
  </si>
  <si>
    <t>Zakoličba komunalnih vodov</t>
  </si>
  <si>
    <t>ocena</t>
  </si>
  <si>
    <t>1.4</t>
  </si>
  <si>
    <t>Zarezanje asfalta</t>
  </si>
  <si>
    <t>1.5</t>
  </si>
  <si>
    <t>Rušenje asfaltnega vozišča v debelini do 10 cm</t>
  </si>
  <si>
    <t>m²</t>
  </si>
  <si>
    <t>1.6</t>
  </si>
  <si>
    <t>Demontaža pokrovov obstoječih jaškov z</t>
  </si>
  <si>
    <t>začasnim deponiranjem , ter ponovna</t>
  </si>
  <si>
    <t>postavitev na projektirano višino</t>
  </si>
  <si>
    <t>1.7</t>
  </si>
  <si>
    <t>Rušenje obstoječih jaškov in požiralnikov</t>
  </si>
  <si>
    <t>1.9</t>
  </si>
  <si>
    <t>Izvedba začasne prometne signalizacije in</t>
  </si>
  <si>
    <t>zapora ceste</t>
  </si>
  <si>
    <t>SKUPAJ</t>
  </si>
  <si>
    <t>2.0</t>
  </si>
  <si>
    <t>ZEMELJSKA DELA</t>
  </si>
  <si>
    <t>2.1</t>
  </si>
  <si>
    <t>Široki izkop zemljine lll. ktg z nakladanjem na</t>
  </si>
  <si>
    <t>m³</t>
  </si>
  <si>
    <t>2.2</t>
  </si>
  <si>
    <t xml:space="preserve">Planiranje planuma spodnjega ustroja </t>
  </si>
  <si>
    <t xml:space="preserve">z 10% ročnim in 90% strojnim utrjevanjem </t>
  </si>
  <si>
    <t>s točnostjo ±1.5 cm</t>
  </si>
  <si>
    <t>3.0</t>
  </si>
  <si>
    <t>VOZIŠČNE KONSTRUKCIJE</t>
  </si>
  <si>
    <t>3.1</t>
  </si>
  <si>
    <t xml:space="preserve">Izdelava grede  ( posteljice ) iz kamnitega </t>
  </si>
  <si>
    <t>nasipnega materiala 0/100 v debelini do 40 cm</t>
  </si>
  <si>
    <t>3.2</t>
  </si>
  <si>
    <t>Izdelava nevezane nosilne plasti iz tamponskega</t>
  </si>
  <si>
    <t>drobljenca TD 22 v debelini 2.0  cm</t>
  </si>
  <si>
    <t xml:space="preserve">Me ≥ 100 Mpa  </t>
  </si>
  <si>
    <t>3.3</t>
  </si>
  <si>
    <t>Izdelava nosilne plasti iz bituminiziranega</t>
  </si>
  <si>
    <t>drobljenca AC 22 base B50/70 , A4</t>
  </si>
  <si>
    <t xml:space="preserve">v debelini 6 cm  </t>
  </si>
  <si>
    <t>3.4</t>
  </si>
  <si>
    <t>Izdelava obrabnozaporne plasti iz drobirja iz</t>
  </si>
  <si>
    <t>bituminiziranega betona AC 8 surf B 50/70, A4</t>
  </si>
  <si>
    <t xml:space="preserve"> v debelini 4 cm </t>
  </si>
  <si>
    <t>3.10</t>
  </si>
  <si>
    <t>Doplačilo za izdelavo asfaltne mulde širine 0.5 m</t>
  </si>
  <si>
    <t>3.6</t>
  </si>
  <si>
    <t>Dobava in vgraditev bankin iz peska</t>
  </si>
  <si>
    <t>4.0</t>
  </si>
  <si>
    <t>ODVODNJAVANJE IN KANALIZACIJA</t>
  </si>
  <si>
    <t>4.1</t>
  </si>
  <si>
    <t>Izkop jarkov v zemljini III. kategorije širine dna</t>
  </si>
  <si>
    <t>1 - 2 m in globine do 2 m z nakladanjem na</t>
  </si>
  <si>
    <t>4.2</t>
  </si>
  <si>
    <t>Zasipanje jarkov s kamnitim materialom in</t>
  </si>
  <si>
    <t>utrjevanjem po plasteh debeline 30 cm</t>
  </si>
  <si>
    <t>4.3</t>
  </si>
  <si>
    <t>Kompletna izdelava vzdolžnih drenaž iz trdih</t>
  </si>
  <si>
    <t>drenažnih cevi DN 100, položenih na podložni</t>
  </si>
  <si>
    <t>beton C 12/15 in obsute z drenažnim peskom</t>
  </si>
  <si>
    <t>4.4</t>
  </si>
  <si>
    <t>Izdelava kanalizacije iz cevi iz umetnih mas,</t>
  </si>
  <si>
    <t>nazivne obodne togosti SN 8 in premera DN160,</t>
  </si>
  <si>
    <t>položene na podložno plast iz zmesi kamnitih zrn</t>
  </si>
  <si>
    <t>debeline 10 cm, z zasipanjem minimalno 30 cm</t>
  </si>
  <si>
    <t>nad temenom cevi (priključki požiralnikov)</t>
  </si>
  <si>
    <t>4.5</t>
  </si>
  <si>
    <t xml:space="preserve">Dobava in vgraditev jaškov iz umetnih mas </t>
  </si>
  <si>
    <t>z dodatnim izkopom in utrjenim gramoznim</t>
  </si>
  <si>
    <t>zsutjam ob jašku ( požiralniki)</t>
  </si>
  <si>
    <t>4.6</t>
  </si>
  <si>
    <t>4.7</t>
  </si>
  <si>
    <t>Izdelava priključkov cevi DN 160 na obstoječe</t>
  </si>
  <si>
    <t>jaške</t>
  </si>
  <si>
    <t>5.0</t>
  </si>
  <si>
    <t>5.1</t>
  </si>
  <si>
    <t>5.2</t>
  </si>
  <si>
    <t>5.3</t>
  </si>
  <si>
    <t>Začrtanje talnih označb z belo barvo</t>
  </si>
  <si>
    <t>Zaščita in morebitna prestavitev komunalnih</t>
  </si>
  <si>
    <t>vodov, vključno z dodatnimi deli pri križanjih</t>
  </si>
  <si>
    <t>Ureditev zelenic, naprava podlage za zasejanje trave z dobavo in dovozom humusa, grabljenje in odstranitev korenin, razstiranje v debelini cca. 20 cm, ravnanje in ostala pomožna dela. Upoštevati tudi valjanje površine pred sejanjem trave.</t>
  </si>
  <si>
    <t>Ozelenitev površin, dobava in sejanje travnega semena. Upoštevati pokrivanje sejane površine s tanko plastjo humusa in negovanje trave do popolne ozelenitve.</t>
  </si>
  <si>
    <t>SANACIJSKA DELA</t>
  </si>
  <si>
    <t>Sanacija obstoječega AB zidu višine cca 1 m, na strani proti trgu. Odstranitev slojev, ki se luščijo, fina zidarska obdelava s sanacijsko malto po navodilih proizvajalca, skupaj z vsemi spremnimi deli.</t>
  </si>
  <si>
    <t>Dobava materiala in izdelava AB zaključka na vrhu zidu. Beton C 25/30, zmrzlinsko odporen, vidni beton, skupaj z vso potrebno armaturo in sidranjem v obstoječi zid. Skupaj z opaženjem. Skupaj s fino obdelavo zgornje ploskve (v naklonu za odtok vode).</t>
  </si>
  <si>
    <t>Zaključek dimenzij 30/30 cm:</t>
  </si>
  <si>
    <t xml:space="preserve"> - beton</t>
  </si>
  <si>
    <t xml:space="preserve"> - armatura, ocena</t>
  </si>
  <si>
    <t>kg</t>
  </si>
  <si>
    <t xml:space="preserve"> - opaž (vidni beton)</t>
  </si>
  <si>
    <t xml:space="preserve"> - AB zaključek dolžine</t>
  </si>
  <si>
    <t>SANACIJSKA DELA skupaj:</t>
  </si>
  <si>
    <t>V.</t>
  </si>
  <si>
    <t>Opomba: stojnica 1 in stojnica 2 sta identični, dve postavki zaradi izračuna materiala</t>
  </si>
  <si>
    <t>Dobava in pokrivanje strehe stojnic z betonskim strešnikom kot npr. špičak. Izvedba vseh del in pritrditev ter zaključkov po navodilih proizvajalca. Naklon strešin 45 stopinj. (upoštevana površina obeh stojnic skupaj)</t>
  </si>
  <si>
    <t>V ponudbeni ceni je treba upoštevati tudi saditev in ustrezno pritrditev h kolom, vključno s postavitvijo kolov</t>
  </si>
  <si>
    <t>Ves les žgan in krtačen.</t>
  </si>
  <si>
    <t>Dobava in montaža informacijske table na stojnico, z vsemi spremnimi deli. Tabla po navodilih investitorja.</t>
  </si>
  <si>
    <t xml:space="preserve">P - 458 VAŠKO JEDRO BLEJSKA DOBRAVA - CESTA </t>
  </si>
  <si>
    <t>Zakoličba projektiranih osi in zavarovanje</t>
  </si>
  <si>
    <t>z odvozom na deponijo do 7 km</t>
  </si>
  <si>
    <t>Rušenje dvignjenih AB robnikov z odvozom</t>
  </si>
  <si>
    <t>na deponijo do 7.0 km</t>
  </si>
  <si>
    <t>1.8</t>
  </si>
  <si>
    <t>z odvozom na deponijo do 7.0 km</t>
  </si>
  <si>
    <t>dni</t>
  </si>
  <si>
    <t>kamion in odvozom na deponijo do 7.0 km,</t>
  </si>
  <si>
    <t>z razprostiranjem na deponiji</t>
  </si>
  <si>
    <t>2.3</t>
  </si>
  <si>
    <t>Humusiranje in zatravitev zelenic z valjanjem</t>
  </si>
  <si>
    <t>v deb. 15 cm z   dovozom humusa</t>
  </si>
  <si>
    <t>kamion in odvoz materiala na razdaljo do 7.0 km</t>
  </si>
  <si>
    <t>Dobavain vgraditev ltž mreže 40 Mp tip D -</t>
  </si>
  <si>
    <t>požiralniki</t>
  </si>
  <si>
    <t xml:space="preserve">Dobava in montaža prometnega znaka II - 2 </t>
  </si>
  <si>
    <t>ustavi, vključno s temeljem in stebričkom</t>
  </si>
  <si>
    <t>Urbana oprema</t>
  </si>
  <si>
    <t>Hortikulturna ureditev</t>
  </si>
  <si>
    <t>Ureditev ceste ob trgu</t>
  </si>
  <si>
    <t>skupaj brez DDV</t>
  </si>
  <si>
    <t>DDV</t>
  </si>
  <si>
    <t>skupaj z DDV</t>
  </si>
  <si>
    <t>UREDITEV VAŠKEGA JEDRA NA BLEJSKI DOBRAVI</t>
  </si>
  <si>
    <t xml:space="preserve">Dobava in montaža prometnih tabel 2427 in 2428, </t>
  </si>
  <si>
    <t>vključno s temelji in stebrički</t>
  </si>
  <si>
    <t>5.4</t>
  </si>
  <si>
    <t xml:space="preserve">Dobava in postavitev lesene ograje, vključno z vsemi  potrebnimi gradenimi deli ter temeljenjem. Vertikalni stebriči na razmaku 200 cm, vmes vertikalne letve, 3 v vrsti. Macesnov les žgan in finalno obdelan enako kot pri stojnicah.
</t>
  </si>
  <si>
    <t>05.</t>
  </si>
  <si>
    <t>06.</t>
  </si>
  <si>
    <t>07.</t>
  </si>
  <si>
    <t>08.</t>
  </si>
  <si>
    <t>09.</t>
  </si>
  <si>
    <t>10.</t>
  </si>
  <si>
    <r>
      <t>m</t>
    </r>
    <r>
      <rPr>
        <vertAlign val="superscript"/>
        <sz val="10"/>
        <rFont val="Calibri"/>
        <family val="2"/>
        <charset val="238"/>
        <scheme val="minor"/>
      </rPr>
      <t>1</t>
    </r>
  </si>
  <si>
    <r>
      <t>Dobava in montaža lesene konstrukcije stojnic, smrekov les I. kvalitete, finalno obdelan po navodilih projektanta, antiinsekticidno zaščiten</t>
    </r>
    <r>
      <rPr>
        <b/>
        <sz val="10"/>
        <rFont val="Calibri"/>
        <family val="2"/>
        <charset val="238"/>
        <scheme val="minor"/>
      </rPr>
      <t xml:space="preserve"> STOJNICA 1:</t>
    </r>
  </si>
  <si>
    <r>
      <t>m</t>
    </r>
    <r>
      <rPr>
        <vertAlign val="superscript"/>
        <sz val="10"/>
        <rFont val="Calibri"/>
        <family val="2"/>
        <charset val="238"/>
        <scheme val="minor"/>
      </rPr>
      <t>2</t>
    </r>
  </si>
  <si>
    <r>
      <t xml:space="preserve">Dobava in montaža lesene konstrukcije stojnic, smrekov les I. kvalitete, finalno obdelan po navodilih projektanta, antiinsekticidno zaščiten </t>
    </r>
    <r>
      <rPr>
        <b/>
        <sz val="10"/>
        <rFont val="Calibri"/>
        <family val="2"/>
        <charset val="238"/>
        <scheme val="minor"/>
      </rPr>
      <t>STOJNICA 2:</t>
    </r>
  </si>
  <si>
    <t>Potrebno je pripraviti vegetacijski nosilni sloj in po potrebi tudi teren. Pravilno posajena rastlina bo bolj tolerantna na spremenljive razmere in manj občutljiva. Najboljši čas za sajenje rastlin je jesen ali zgodnja pomlad, ko so rastline še v mirovanju. Sadike vzgojene v loncih se lahko uspešno sadi tudi preko poletja (potrebno redno in zadostno zalivanje). Sadilne jame je potrebno izkopati v 1,5-kratnem premeru koreninske grude. Pred vstavitvijo sadike se doda založno gnojilo. Sadilno jamo je potrebno na vseh straneh grude zapolniti z zemljo, potlačiti in oskrbeti z vodo in gnojili. Teren se po saditvi fino splanira, izvede se zastirka v debelini cca. 5 cm iz drobljenega lubja iglavcev oz. prodnikov. Zgornji rob zastirke mora biti uravnan z zgornjim robom robnika in okoliškega terena.</t>
  </si>
  <si>
    <r>
      <t>m</t>
    </r>
    <r>
      <rPr>
        <vertAlign val="superscript"/>
        <sz val="10"/>
        <rFont val="Calibri"/>
        <family val="2"/>
        <charset val="238"/>
        <scheme val="minor"/>
      </rPr>
      <t>3</t>
    </r>
  </si>
  <si>
    <t>( poliester) Φ 400 mm, globine 1,50 m, kompletno</t>
  </si>
  <si>
    <r>
      <t>m</t>
    </r>
    <r>
      <rPr>
        <sz val="10"/>
        <color indexed="8"/>
        <rFont val="Calibri"/>
        <family val="2"/>
        <charset val="238"/>
        <scheme val="minor"/>
      </rPr>
      <t>²</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</si>
</sst>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_-* #,##0.00\ _S_I_T_-;\-* #,##0.00\ _S_I_T_-;_-* &quot;-&quot;??\ _S_I_T_-;_-@_-"/>
    <numFmt numFmtId="166" formatCode="_-* #,##0\ _S_I_T_-;\-* #,##0\ _S_I_T_-;_-* &quot;-&quot;??\ _S_I_T_-;_-@_-"/>
    <numFmt numFmtId="167" formatCode="00&quot;.&quot;"/>
    <numFmt numFmtId="168" formatCode="_-* #,##0.00\ _E_U_R_-;\-* #,##0.00\ _E_U_R_-;_-* &quot;-&quot;??\ _E_U_R_-;_-@_-"/>
    <numFmt numFmtId="169" formatCode="_(* #,##0.00_);_(* \(#,##0.00\);_(* &quot;-&quot;??_);_(@_)"/>
    <numFmt numFmtId="170" formatCode="##,###,###,##0.00"/>
    <numFmt numFmtId="171" formatCode="#,##0.00\ _€"/>
  </numFmts>
  <fonts count="17">
    <font>
      <sz val="11"/>
      <color theme="1"/>
      <name val="Calibri"/>
      <family val="2"/>
      <charset val="238"/>
      <scheme val="minor"/>
    </font>
    <font>
      <sz val="10"/>
      <name val="Arial CE"/>
      <charset val="238"/>
    </font>
    <font>
      <sz val="10"/>
      <name val="Gatineau"/>
    </font>
    <font>
      <sz val="10"/>
      <name val="Arial CE"/>
    </font>
    <font>
      <b/>
      <sz val="11"/>
      <color theme="1"/>
      <name val="Calibri"/>
      <family val="2"/>
      <charset val="238"/>
      <scheme val="minor"/>
    </font>
    <font>
      <b/>
      <sz val="16"/>
      <color theme="1"/>
      <name val="Calibri"/>
      <family val="2"/>
      <charset val="238"/>
      <scheme val="minor"/>
    </font>
    <font>
      <sz val="10"/>
      <name val="Calibri"/>
      <family val="2"/>
      <charset val="238"/>
      <scheme val="minor"/>
    </font>
    <font>
      <sz val="10"/>
      <color indexed="63"/>
      <name val="Calibri"/>
      <family val="2"/>
      <charset val="238"/>
      <scheme val="minor"/>
    </font>
    <font>
      <b/>
      <sz val="10"/>
      <name val="Calibri"/>
      <family val="2"/>
      <charset val="238"/>
      <scheme val="minor"/>
    </font>
    <font>
      <sz val="10"/>
      <color theme="1"/>
      <name val="Calibri"/>
      <family val="2"/>
      <charset val="238"/>
      <scheme val="minor"/>
    </font>
    <font>
      <vertAlign val="superscript"/>
      <sz val="10"/>
      <name val="Calibri"/>
      <family val="2"/>
      <charset val="238"/>
      <scheme val="minor"/>
    </font>
    <font>
      <i/>
      <sz val="10"/>
      <name val="Calibri"/>
      <family val="2"/>
      <charset val="238"/>
      <scheme val="minor"/>
    </font>
    <font>
      <b/>
      <u/>
      <sz val="10"/>
      <name val="Calibri"/>
      <family val="2"/>
      <charset val="238"/>
      <scheme val="minor"/>
    </font>
    <font>
      <b/>
      <sz val="10"/>
      <color theme="1"/>
      <name val="Calibri"/>
      <family val="2"/>
      <charset val="238"/>
      <scheme val="minor"/>
    </font>
    <font>
      <u/>
      <sz val="10"/>
      <name val="Calibri"/>
      <family val="2"/>
      <charset val="238"/>
      <scheme val="minor"/>
    </font>
    <font>
      <sz val="10"/>
      <color indexed="8"/>
      <name val="Calibri"/>
      <family val="2"/>
      <charset val="238"/>
      <scheme val="minor"/>
    </font>
    <font>
      <u/>
      <sz val="10"/>
      <color theme="1"/>
      <name val="Calibri"/>
      <family val="2"/>
      <charset val="238"/>
      <scheme val="minor"/>
    </font>
  </fonts>
  <fills count="2">
    <fill>
      <patternFill patternType="none"/>
    </fill>
    <fill>
      <patternFill patternType="gray125"/>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thin">
        <color auto="1"/>
      </top>
      <bottom/>
      <diagonal/>
    </border>
  </borders>
  <cellStyleXfs count="9">
    <xf numFmtId="0" fontId="0" fillId="0" borderId="0"/>
    <xf numFmtId="0" fontId="1" fillId="0" borderId="0"/>
    <xf numFmtId="165" fontId="2"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3" fillId="0" borderId="0" applyFont="0" applyFill="0" applyBorder="0" applyAlignment="0" applyProtection="0"/>
    <xf numFmtId="0" fontId="3" fillId="0" borderId="0"/>
    <xf numFmtId="0" fontId="2" fillId="0" borderId="0"/>
  </cellStyleXfs>
  <cellXfs count="158">
    <xf numFmtId="0" fontId="0" fillId="0" borderId="0" xfId="0"/>
    <xf numFmtId="171" fontId="0" fillId="0" borderId="0" xfId="0" applyNumberFormat="1"/>
    <xf numFmtId="0" fontId="0" fillId="0" borderId="0" xfId="0" applyFill="1" applyBorder="1"/>
    <xf numFmtId="0" fontId="4" fillId="0" borderId="0" xfId="0" applyFont="1" applyFill="1" applyBorder="1"/>
    <xf numFmtId="171" fontId="4" fillId="0" borderId="0" xfId="0" applyNumberFormat="1" applyFont="1"/>
    <xf numFmtId="0" fontId="5" fillId="0" borderId="0" xfId="0" applyFont="1"/>
    <xf numFmtId="0" fontId="0" fillId="0" borderId="0" xfId="0" applyBorder="1"/>
    <xf numFmtId="171" fontId="0" fillId="0" borderId="0" xfId="0" applyNumberFormat="1" applyBorder="1"/>
    <xf numFmtId="0" fontId="0" fillId="0" borderId="7" xfId="0" applyFill="1" applyBorder="1"/>
    <xf numFmtId="171" fontId="0" fillId="0" borderId="7" xfId="0" applyNumberFormat="1" applyBorder="1"/>
    <xf numFmtId="0" fontId="6" fillId="0" borderId="0" xfId="1" applyFont="1" applyFill="1"/>
    <xf numFmtId="0" fontId="7" fillId="0" borderId="0" xfId="0" applyFont="1"/>
    <xf numFmtId="0" fontId="6" fillId="0" borderId="0" xfId="1" applyFont="1" applyFill="1" applyAlignment="1">
      <alignment horizontal="center" vertical="top"/>
    </xf>
    <xf numFmtId="0" fontId="6" fillId="0" borderId="0" xfId="1" applyFont="1" applyFill="1" applyAlignment="1">
      <alignment horizontal="left" vertical="top" wrapText="1"/>
    </xf>
    <xf numFmtId="0" fontId="6" fillId="0" borderId="0" xfId="1" applyFont="1" applyFill="1" applyAlignment="1">
      <alignment horizontal="right"/>
    </xf>
    <xf numFmtId="164" fontId="6" fillId="0" borderId="0" xfId="1" applyNumberFormat="1" applyFont="1" applyFill="1"/>
    <xf numFmtId="4" fontId="6" fillId="0" borderId="0" xfId="1" applyNumberFormat="1" applyFont="1" applyFill="1" applyAlignment="1">
      <alignment horizontal="right"/>
    </xf>
    <xf numFmtId="0" fontId="8" fillId="0" borderId="0" xfId="1" applyFont="1" applyFill="1" applyAlignment="1">
      <alignment horizontal="center" vertical="top"/>
    </xf>
    <xf numFmtId="0" fontId="8" fillId="0" borderId="0" xfId="1" applyFont="1" applyFill="1" applyAlignment="1">
      <alignment horizontal="left" vertical="top"/>
    </xf>
    <xf numFmtId="4" fontId="6" fillId="0" borderId="0" xfId="1" applyNumberFormat="1" applyFont="1" applyFill="1"/>
    <xf numFmtId="0" fontId="9" fillId="0" borderId="0" xfId="0" applyFont="1"/>
    <xf numFmtId="164" fontId="6" fillId="0" borderId="0" xfId="2" applyNumberFormat="1" applyFont="1" applyFill="1" applyBorder="1" applyAlignment="1">
      <alignment horizontal="left"/>
    </xf>
    <xf numFmtId="4" fontId="6" fillId="0" borderId="0" xfId="2" applyNumberFormat="1" applyFont="1" applyFill="1" applyBorder="1" applyAlignment="1">
      <alignment horizontal="right"/>
    </xf>
    <xf numFmtId="0" fontId="6" fillId="0" borderId="1" xfId="1" applyFont="1" applyFill="1" applyBorder="1" applyAlignment="1">
      <alignment horizontal="center" vertical="top"/>
    </xf>
    <xf numFmtId="0" fontId="6" fillId="0" borderId="2" xfId="1" applyFont="1" applyFill="1" applyBorder="1" applyAlignment="1">
      <alignment horizontal="center" vertical="top" wrapText="1"/>
    </xf>
    <xf numFmtId="0" fontId="6" fillId="0" borderId="2" xfId="1" applyFont="1" applyFill="1" applyBorder="1" applyAlignment="1">
      <alignment horizontal="right"/>
    </xf>
    <xf numFmtId="164" fontId="6" fillId="0" borderId="2" xfId="1" applyNumberFormat="1" applyFont="1" applyFill="1" applyBorder="1" applyAlignment="1">
      <alignment horizontal="right"/>
    </xf>
    <xf numFmtId="4" fontId="6" fillId="0" borderId="2" xfId="1" applyNumberFormat="1" applyFont="1" applyFill="1" applyBorder="1" applyAlignment="1">
      <alignment horizontal="right"/>
    </xf>
    <xf numFmtId="4" fontId="6" fillId="0" borderId="3" xfId="1" applyNumberFormat="1" applyFont="1" applyFill="1" applyBorder="1" applyAlignment="1">
      <alignment horizontal="right"/>
    </xf>
    <xf numFmtId="0" fontId="6" fillId="0" borderId="0" xfId="1" applyFont="1" applyFill="1" applyBorder="1" applyAlignment="1">
      <alignment horizontal="center" vertical="top"/>
    </xf>
    <xf numFmtId="0" fontId="6" fillId="0" borderId="0" xfId="1" applyFont="1" applyFill="1" applyBorder="1" applyAlignment="1">
      <alignment horizontal="center" vertical="top" wrapText="1"/>
    </xf>
    <xf numFmtId="0" fontId="6" fillId="0" borderId="0" xfId="1" applyFont="1" applyFill="1" applyBorder="1" applyAlignment="1">
      <alignment horizontal="right"/>
    </xf>
    <xf numFmtId="164" fontId="6" fillId="0" borderId="0" xfId="1" applyNumberFormat="1" applyFont="1" applyFill="1" applyBorder="1" applyAlignment="1">
      <alignment horizontal="right"/>
    </xf>
    <xf numFmtId="4" fontId="6" fillId="0" borderId="0" xfId="1" applyNumberFormat="1" applyFont="1" applyFill="1" applyBorder="1" applyAlignment="1">
      <alignment horizontal="right"/>
    </xf>
    <xf numFmtId="0" fontId="8" fillId="0" borderId="0" xfId="1" applyFont="1" applyFill="1" applyAlignment="1">
      <alignment wrapText="1"/>
    </xf>
    <xf numFmtId="167" fontId="6" fillId="0" borderId="0" xfId="3" applyNumberFormat="1" applyFont="1" applyFill="1" applyBorder="1" applyAlignment="1">
      <alignment horizontal="center" vertical="center"/>
    </xf>
    <xf numFmtId="0" fontId="6" fillId="0" borderId="0" xfId="1" applyFont="1" applyFill="1" applyAlignment="1">
      <alignment vertical="center"/>
    </xf>
    <xf numFmtId="0" fontId="6" fillId="0" borderId="0" xfId="1" applyNumberFormat="1" applyFont="1" applyFill="1" applyBorder="1" applyAlignment="1">
      <alignment horizontal="right" vertical="center"/>
    </xf>
    <xf numFmtId="164" fontId="6" fillId="0" borderId="0" xfId="2" applyNumberFormat="1" applyFont="1" applyFill="1" applyBorder="1" applyAlignment="1">
      <alignment horizontal="right" vertical="center"/>
    </xf>
    <xf numFmtId="4" fontId="6" fillId="0" borderId="0" xfId="2" applyNumberFormat="1" applyFont="1" applyFill="1" applyBorder="1" applyAlignment="1">
      <alignment horizontal="right" vertical="center"/>
    </xf>
    <xf numFmtId="167" fontId="6" fillId="0" borderId="0" xfId="3" applyNumberFormat="1" applyFont="1" applyFill="1" applyBorder="1" applyAlignment="1">
      <alignment horizontal="center" vertical="top"/>
    </xf>
    <xf numFmtId="0" fontId="6" fillId="0" borderId="0" xfId="1" applyFont="1" applyFill="1" applyAlignment="1">
      <alignment wrapText="1"/>
    </xf>
    <xf numFmtId="0" fontId="6" fillId="0" borderId="0" xfId="1" applyNumberFormat="1" applyFont="1" applyFill="1" applyBorder="1" applyAlignment="1">
      <alignment horizontal="right"/>
    </xf>
    <xf numFmtId="164" fontId="6" fillId="0" borderId="0" xfId="2" applyNumberFormat="1" applyFont="1" applyFill="1" applyBorder="1" applyAlignment="1">
      <alignment horizontal="right"/>
    </xf>
    <xf numFmtId="0" fontId="8" fillId="0" borderId="0" xfId="1" applyFont="1" applyFill="1"/>
    <xf numFmtId="0" fontId="6" fillId="0" borderId="0" xfId="1" applyFont="1" applyFill="1" applyAlignment="1">
      <alignment vertical="center" wrapText="1"/>
    </xf>
    <xf numFmtId="0" fontId="6" fillId="0" borderId="4" xfId="1" applyFont="1" applyFill="1" applyBorder="1" applyAlignment="1">
      <alignment wrapText="1"/>
    </xf>
    <xf numFmtId="0" fontId="6" fillId="0" borderId="4" xfId="1" applyNumberFormat="1" applyFont="1" applyFill="1" applyBorder="1" applyAlignment="1">
      <alignment horizontal="right"/>
    </xf>
    <xf numFmtId="164" fontId="6" fillId="0" borderId="4" xfId="2" applyNumberFormat="1" applyFont="1" applyFill="1" applyBorder="1" applyAlignment="1">
      <alignment horizontal="right"/>
    </xf>
    <xf numFmtId="167" fontId="6" fillId="0" borderId="0" xfId="1" applyNumberFormat="1" applyFont="1" applyFill="1" applyBorder="1" applyAlignment="1">
      <alignment horizontal="center" vertical="top"/>
    </xf>
    <xf numFmtId="0" fontId="6" fillId="0" borderId="0" xfId="2" applyNumberFormat="1" applyFont="1" applyFill="1" applyBorder="1" applyAlignment="1">
      <alignment horizontal="left" vertical="top" wrapText="1"/>
    </xf>
    <xf numFmtId="0" fontId="11" fillId="0" borderId="0" xfId="2" applyNumberFormat="1" applyFont="1" applyFill="1" applyBorder="1" applyAlignment="1">
      <alignment horizontal="left" vertical="top" wrapText="1"/>
    </xf>
    <xf numFmtId="0" fontId="6" fillId="0" borderId="0" xfId="6" quotePrefix="1" applyNumberFormat="1" applyFont="1" applyFill="1" applyBorder="1" applyAlignment="1">
      <alignment horizontal="left" vertical="top" wrapText="1"/>
    </xf>
    <xf numFmtId="0" fontId="6" fillId="0" borderId="0" xfId="1" applyFont="1" applyBorder="1" applyAlignment="1">
      <alignment horizontal="right"/>
    </xf>
    <xf numFmtId="0" fontId="6" fillId="0" borderId="0" xfId="1" applyFont="1" applyFill="1" applyAlignment="1">
      <alignment horizontal="right" wrapText="1"/>
    </xf>
    <xf numFmtId="0" fontId="6" fillId="0" borderId="4" xfId="6" quotePrefix="1" applyNumberFormat="1" applyFont="1" applyFill="1" applyBorder="1" applyAlignment="1">
      <alignment horizontal="left" vertical="top" wrapText="1"/>
    </xf>
    <xf numFmtId="0" fontId="6" fillId="0" borderId="4" xfId="1" applyFont="1" applyBorder="1" applyAlignment="1">
      <alignment horizontal="right"/>
    </xf>
    <xf numFmtId="164" fontId="6" fillId="0" borderId="4" xfId="1" applyNumberFormat="1" applyFont="1" applyFill="1" applyBorder="1" applyAlignment="1">
      <alignment horizontal="right"/>
    </xf>
    <xf numFmtId="4" fontId="9" fillId="0" borderId="0" xfId="0" applyNumberFormat="1" applyFont="1"/>
    <xf numFmtId="0" fontId="6" fillId="0" borderId="0" xfId="1" applyFont="1" applyBorder="1" applyAlignment="1">
      <alignment vertical="top" wrapText="1"/>
    </xf>
    <xf numFmtId="164" fontId="6" fillId="0" borderId="0" xfId="1" applyNumberFormat="1" applyFont="1" applyBorder="1" applyAlignment="1">
      <alignment horizontal="right"/>
    </xf>
    <xf numFmtId="164" fontId="6" fillId="0" borderId="0" xfId="1" applyNumberFormat="1" applyFont="1" applyFill="1" applyAlignment="1">
      <alignment horizontal="right"/>
    </xf>
    <xf numFmtId="164" fontId="8" fillId="0" borderId="0" xfId="1" applyNumberFormat="1" applyFont="1" applyFill="1" applyBorder="1"/>
    <xf numFmtId="4" fontId="6" fillId="0" borderId="0" xfId="4" applyNumberFormat="1" applyFont="1" applyFill="1" applyBorder="1" applyAlignment="1">
      <alignment horizontal="right"/>
    </xf>
    <xf numFmtId="4" fontId="9" fillId="0" borderId="5" xfId="0" applyNumberFormat="1" applyFont="1" applyBorder="1"/>
    <xf numFmtId="0" fontId="12" fillId="0" borderId="0" xfId="1" applyFont="1" applyFill="1" applyAlignment="1">
      <alignment vertical="top"/>
    </xf>
    <xf numFmtId="0" fontId="6" fillId="0" borderId="0" xfId="1" applyFont="1" applyFill="1" applyBorder="1" applyAlignment="1">
      <alignment vertical="top"/>
    </xf>
    <xf numFmtId="164" fontId="6" fillId="0" borderId="0" xfId="5" applyNumberFormat="1" applyFont="1" applyFill="1" applyBorder="1" applyAlignment="1">
      <alignment vertical="center"/>
    </xf>
    <xf numFmtId="0" fontId="6" fillId="0" borderId="1" xfId="1" applyFont="1" applyFill="1" applyBorder="1" applyAlignment="1">
      <alignment vertical="top"/>
    </xf>
    <xf numFmtId="164" fontId="8" fillId="0" borderId="2" xfId="5" applyNumberFormat="1" applyFont="1" applyFill="1" applyBorder="1" applyAlignment="1">
      <alignment vertical="center"/>
    </xf>
    <xf numFmtId="4" fontId="6" fillId="0" borderId="2" xfId="1" applyNumberFormat="1" applyFont="1" applyFill="1" applyBorder="1"/>
    <xf numFmtId="0" fontId="6" fillId="0" borderId="0" xfId="1" applyFont="1" applyFill="1" applyAlignment="1">
      <alignment horizontal="center"/>
    </xf>
    <xf numFmtId="0" fontId="6" fillId="0" borderId="2" xfId="1" applyFont="1" applyFill="1" applyBorder="1" applyAlignment="1">
      <alignment horizontal="center"/>
    </xf>
    <xf numFmtId="0" fontId="6" fillId="0" borderId="0" xfId="1" applyFont="1" applyFill="1" applyBorder="1" applyAlignment="1">
      <alignment horizontal="center"/>
    </xf>
    <xf numFmtId="0" fontId="8" fillId="0" borderId="0" xfId="0" applyFont="1" applyFill="1" applyAlignment="1">
      <alignment horizontal="center" vertical="top"/>
    </xf>
    <xf numFmtId="0" fontId="8" fillId="0" borderId="0" xfId="7" applyFont="1" applyFill="1"/>
    <xf numFmtId="0" fontId="6" fillId="0" borderId="0" xfId="7" applyFont="1" applyFill="1" applyAlignment="1">
      <alignment horizontal="center"/>
    </xf>
    <xf numFmtId="4" fontId="6" fillId="0" borderId="0" xfId="7" applyNumberFormat="1" applyFont="1" applyFill="1"/>
    <xf numFmtId="0" fontId="6" fillId="0" borderId="0" xfId="7" applyFont="1" applyFill="1"/>
    <xf numFmtId="0" fontId="6" fillId="0" borderId="0" xfId="0" applyFont="1" applyFill="1" applyAlignment="1">
      <alignment wrapText="1"/>
    </xf>
    <xf numFmtId="167" fontId="6" fillId="0" borderId="0" xfId="7" applyNumberFormat="1" applyFont="1" applyFill="1"/>
    <xf numFmtId="0" fontId="6" fillId="0" borderId="0" xfId="7" applyFont="1" applyFill="1" applyAlignment="1">
      <alignment wrapText="1"/>
    </xf>
    <xf numFmtId="167" fontId="6" fillId="0" borderId="0" xfId="6" applyNumberFormat="1" applyFont="1" applyFill="1" applyBorder="1" applyAlignment="1">
      <alignment horizontal="center" vertical="top"/>
    </xf>
    <xf numFmtId="0" fontId="6" fillId="0" borderId="0" xfId="7" applyNumberFormat="1" applyFont="1" applyFill="1" applyBorder="1" applyAlignment="1">
      <alignment horizontal="center"/>
    </xf>
    <xf numFmtId="164" fontId="6" fillId="0" borderId="0" xfId="7" applyNumberFormat="1" applyFont="1" applyFill="1" applyBorder="1" applyAlignment="1">
      <alignment horizontal="center"/>
    </xf>
    <xf numFmtId="167" fontId="6" fillId="0" borderId="0" xfId="5" applyNumberFormat="1" applyFont="1" applyFill="1" applyBorder="1" applyAlignment="1">
      <alignment horizontal="center" vertical="top"/>
    </xf>
    <xf numFmtId="0" fontId="6" fillId="0" borderId="0" xfId="0" applyFont="1" applyFill="1" applyAlignment="1">
      <alignment horizontal="left" vertical="top" wrapText="1"/>
    </xf>
    <xf numFmtId="0" fontId="8" fillId="0" borderId="0" xfId="0" applyFont="1" applyFill="1" applyAlignment="1">
      <alignment horizontal="center" wrapText="1"/>
    </xf>
    <xf numFmtId="164" fontId="8" fillId="0" borderId="0" xfId="0" applyNumberFormat="1" applyFont="1" applyFill="1"/>
    <xf numFmtId="4" fontId="6" fillId="0" borderId="0" xfId="0" applyNumberFormat="1" applyFont="1" applyFill="1" applyAlignment="1">
      <alignment horizontal="right"/>
    </xf>
    <xf numFmtId="4" fontId="8" fillId="0" borderId="5" xfId="0" applyNumberFormat="1" applyFont="1" applyFill="1" applyBorder="1"/>
    <xf numFmtId="0" fontId="6" fillId="0" borderId="0" xfId="0" quotePrefix="1" applyNumberFormat="1" applyFont="1" applyFill="1" applyBorder="1" applyAlignment="1">
      <alignment horizontal="left" vertical="top" wrapText="1"/>
    </xf>
    <xf numFmtId="0" fontId="6" fillId="0" borderId="0" xfId="0" applyFont="1" applyFill="1" applyBorder="1" applyAlignment="1">
      <alignment horizontal="center" wrapText="1"/>
    </xf>
    <xf numFmtId="164" fontId="6" fillId="0" borderId="0" xfId="0" applyNumberFormat="1" applyFont="1" applyFill="1" applyBorder="1"/>
    <xf numFmtId="4" fontId="6" fillId="0" borderId="0" xfId="0" applyNumberFormat="1" applyFont="1" applyFill="1" applyBorder="1" applyAlignment="1">
      <alignment horizontal="right"/>
    </xf>
    <xf numFmtId="4" fontId="6" fillId="0" borderId="0" xfId="0" applyNumberFormat="1" applyFont="1" applyFill="1" applyBorder="1"/>
    <xf numFmtId="0" fontId="6" fillId="0" borderId="0" xfId="8" applyNumberFormat="1" applyFont="1" applyFill="1" applyBorder="1" applyAlignment="1">
      <alignment horizontal="center"/>
    </xf>
    <xf numFmtId="4" fontId="8" fillId="0" borderId="0" xfId="0" applyNumberFormat="1" applyFont="1" applyFill="1" applyBorder="1"/>
    <xf numFmtId="167" fontId="8" fillId="0" borderId="0" xfId="5" applyNumberFormat="1" applyFont="1" applyFill="1" applyBorder="1" applyAlignment="1">
      <alignment horizontal="center" vertical="top"/>
    </xf>
    <xf numFmtId="0" fontId="8" fillId="0" borderId="0" xfId="0" applyFont="1" applyFill="1" applyAlignment="1">
      <alignment horizontal="left" vertical="top" wrapText="1"/>
    </xf>
    <xf numFmtId="167" fontId="6" fillId="0" borderId="0" xfId="4" applyNumberFormat="1" applyFont="1" applyFill="1" applyBorder="1" applyAlignment="1">
      <alignment horizontal="center" vertical="top"/>
    </xf>
    <xf numFmtId="170" fontId="6" fillId="0" borderId="0" xfId="1" applyNumberFormat="1" applyFont="1" applyFill="1" applyAlignment="1">
      <alignment horizontal="right"/>
    </xf>
    <xf numFmtId="164" fontId="6" fillId="0" borderId="0" xfId="0" applyNumberFormat="1" applyFont="1" applyFill="1" applyBorder="1" applyAlignment="1">
      <alignment horizontal="right"/>
    </xf>
    <xf numFmtId="0" fontId="6" fillId="0" borderId="0" xfId="1" applyFont="1" applyFill="1" applyAlignment="1">
      <alignment horizontal="left" vertical="top"/>
    </xf>
    <xf numFmtId="0" fontId="6" fillId="0" borderId="0" xfId="4" applyNumberFormat="1" applyFont="1" applyFill="1" applyBorder="1" applyAlignment="1">
      <alignment horizontal="right"/>
    </xf>
    <xf numFmtId="0" fontId="6" fillId="0" borderId="4" xfId="1" applyFont="1" applyFill="1" applyBorder="1" applyAlignment="1">
      <alignment horizontal="left" vertical="top" wrapText="1"/>
    </xf>
    <xf numFmtId="0" fontId="6" fillId="0" borderId="4" xfId="1" applyFont="1" applyFill="1" applyBorder="1" applyAlignment="1">
      <alignment horizontal="right" wrapText="1"/>
    </xf>
    <xf numFmtId="170" fontId="6" fillId="0" borderId="4" xfId="1" applyNumberFormat="1" applyFont="1" applyFill="1" applyBorder="1" applyAlignment="1">
      <alignment horizontal="right"/>
    </xf>
    <xf numFmtId="0" fontId="6" fillId="0" borderId="0" xfId="1" applyFont="1" applyFill="1" applyBorder="1" applyAlignment="1">
      <alignment horizontal="right" wrapText="1"/>
    </xf>
    <xf numFmtId="0" fontId="8" fillId="0" borderId="0" xfId="0" applyFont="1" applyFill="1"/>
    <xf numFmtId="0" fontId="6" fillId="0" borderId="0" xfId="0" applyNumberFormat="1" applyFont="1" applyFill="1" applyBorder="1" applyAlignment="1">
      <alignment horizontal="center"/>
    </xf>
    <xf numFmtId="0" fontId="6" fillId="0" borderId="0" xfId="0" applyFont="1" applyFill="1" applyAlignment="1">
      <alignment horizontal="center" wrapText="1"/>
    </xf>
    <xf numFmtId="0" fontId="6" fillId="0" borderId="0" xfId="1" applyFont="1" applyFill="1" applyBorder="1" applyAlignment="1">
      <alignment horizontal="center" wrapText="1"/>
    </xf>
    <xf numFmtId="170" fontId="6" fillId="0" borderId="0" xfId="1" applyNumberFormat="1" applyFont="1" applyFill="1" applyBorder="1" applyAlignment="1">
      <alignment horizontal="right"/>
    </xf>
    <xf numFmtId="0" fontId="8" fillId="0" borderId="0" xfId="1" applyFont="1" applyFill="1" applyAlignment="1">
      <alignment horizontal="center" wrapText="1"/>
    </xf>
    <xf numFmtId="164" fontId="8" fillId="0" borderId="0" xfId="1" applyNumberFormat="1" applyFont="1" applyFill="1"/>
    <xf numFmtId="4" fontId="8" fillId="0" borderId="0" xfId="1" applyNumberFormat="1" applyFont="1" applyFill="1" applyBorder="1"/>
    <xf numFmtId="0" fontId="12" fillId="0" borderId="0" xfId="1" applyFont="1" applyFill="1" applyBorder="1" applyAlignment="1">
      <alignment horizontal="left" vertical="top" wrapText="1"/>
    </xf>
    <xf numFmtId="0" fontId="6" fillId="0" borderId="0" xfId="1" applyFont="1" applyFill="1" applyAlignment="1">
      <alignment vertical="top"/>
    </xf>
    <xf numFmtId="164" fontId="6" fillId="0" borderId="0" xfId="1" applyNumberFormat="1" applyFont="1" applyFill="1" applyBorder="1"/>
    <xf numFmtId="4" fontId="6" fillId="0" borderId="0" xfId="1" applyNumberFormat="1" applyFont="1" applyFill="1" applyBorder="1"/>
    <xf numFmtId="164" fontId="6" fillId="0" borderId="0" xfId="5" applyNumberFormat="1" applyFont="1" applyFill="1" applyAlignment="1">
      <alignment vertical="center"/>
    </xf>
    <xf numFmtId="164" fontId="6" fillId="0" borderId="2" xfId="1" applyNumberFormat="1" applyFont="1" applyFill="1" applyBorder="1"/>
    <xf numFmtId="164" fontId="8" fillId="0" borderId="5" xfId="1" applyNumberFormat="1" applyFont="1" applyFill="1" applyBorder="1"/>
    <xf numFmtId="49" fontId="13" fillId="0" borderId="0" xfId="0" applyNumberFormat="1" applyFont="1" applyAlignment="1">
      <alignment horizontal="center"/>
    </xf>
    <xf numFmtId="0" fontId="13" fillId="0" borderId="0" xfId="0" applyFont="1" applyAlignment="1">
      <alignment horizontal="left"/>
    </xf>
    <xf numFmtId="0" fontId="9" fillId="0" borderId="0" xfId="0" applyFont="1" applyBorder="1"/>
    <xf numFmtId="49" fontId="6" fillId="0" borderId="0" xfId="1" applyNumberFormat="1" applyFont="1" applyFill="1" applyAlignment="1">
      <alignment vertical="center"/>
    </xf>
    <xf numFmtId="0" fontId="8" fillId="0" borderId="0" xfId="1" applyFont="1" applyFill="1" applyBorder="1" applyAlignment="1">
      <alignment horizontal="left" vertical="center"/>
    </xf>
    <xf numFmtId="4" fontId="8" fillId="0" borderId="0" xfId="1" applyNumberFormat="1" applyFont="1" applyFill="1" applyAlignment="1">
      <alignment vertical="center"/>
    </xf>
    <xf numFmtId="49" fontId="8" fillId="0" borderId="0" xfId="1" applyNumberFormat="1" applyFont="1" applyFill="1" applyBorder="1" applyAlignment="1">
      <alignment vertical="center"/>
    </xf>
    <xf numFmtId="0" fontId="8" fillId="0" borderId="0" xfId="1" applyFont="1" applyFill="1" applyBorder="1" applyAlignment="1">
      <alignment vertical="center"/>
    </xf>
    <xf numFmtId="0" fontId="6" fillId="0" borderId="0" xfId="1" applyFont="1" applyFill="1" applyBorder="1" applyAlignment="1">
      <alignment vertical="center"/>
    </xf>
    <xf numFmtId="0" fontId="6" fillId="0" borderId="0" xfId="1" applyFont="1" applyFill="1" applyBorder="1" applyAlignment="1">
      <alignment horizontal="right" vertical="center"/>
    </xf>
    <xf numFmtId="4" fontId="6" fillId="0" borderId="0" xfId="1" applyNumberFormat="1" applyFont="1" applyFill="1" applyAlignment="1">
      <alignment vertical="center"/>
    </xf>
    <xf numFmtId="49" fontId="6" fillId="0" borderId="6" xfId="1" applyNumberFormat="1" applyFont="1" applyFill="1" applyBorder="1" applyAlignment="1">
      <alignment horizontal="left" vertical="center"/>
    </xf>
    <xf numFmtId="0" fontId="6" fillId="0" borderId="6" xfId="1" applyFont="1" applyFill="1" applyBorder="1" applyAlignment="1">
      <alignment horizontal="center" vertical="center"/>
    </xf>
    <xf numFmtId="0" fontId="6" fillId="0" borderId="6" xfId="1" applyFont="1" applyFill="1" applyBorder="1" applyAlignment="1">
      <alignment horizontal="right" vertical="center"/>
    </xf>
    <xf numFmtId="4" fontId="6" fillId="0" borderId="6" xfId="1" applyNumberFormat="1" applyFont="1" applyFill="1" applyBorder="1" applyAlignment="1">
      <alignment horizontal="right" vertical="center"/>
    </xf>
    <xf numFmtId="49" fontId="6" fillId="0" borderId="0" xfId="1" quotePrefix="1" applyNumberFormat="1" applyFont="1" applyFill="1" applyBorder="1" applyAlignment="1">
      <alignment vertical="center"/>
    </xf>
    <xf numFmtId="164" fontId="6" fillId="0" borderId="0" xfId="1" applyNumberFormat="1" applyFont="1" applyFill="1" applyAlignment="1">
      <alignment vertical="center"/>
    </xf>
    <xf numFmtId="4" fontId="6" fillId="0" borderId="0" xfId="1" applyNumberFormat="1" applyFont="1" applyFill="1" applyBorder="1" applyAlignment="1">
      <alignment horizontal="right" vertical="center"/>
    </xf>
    <xf numFmtId="49" fontId="6" fillId="0" borderId="0" xfId="1" quotePrefix="1" applyNumberFormat="1" applyFont="1" applyFill="1" applyAlignment="1">
      <alignment vertical="center"/>
    </xf>
    <xf numFmtId="49" fontId="9" fillId="0" borderId="0" xfId="0" applyNumberFormat="1" applyFont="1"/>
    <xf numFmtId="3" fontId="6" fillId="0" borderId="0" xfId="1" applyNumberFormat="1" applyFont="1" applyFill="1" applyBorder="1" applyAlignment="1">
      <alignment horizontal="right" vertical="center"/>
    </xf>
    <xf numFmtId="3" fontId="6" fillId="0" borderId="0" xfId="1" applyNumberFormat="1" applyFont="1" applyFill="1" applyAlignment="1">
      <alignment vertical="center"/>
    </xf>
    <xf numFmtId="49" fontId="6" fillId="0" borderId="0" xfId="1" applyNumberFormat="1" applyFont="1" applyFill="1" applyBorder="1" applyAlignment="1">
      <alignment vertical="center"/>
    </xf>
    <xf numFmtId="3" fontId="6" fillId="0" borderId="0" xfId="1" applyNumberFormat="1" applyFont="1" applyFill="1" applyBorder="1" applyAlignment="1">
      <alignment vertical="center"/>
    </xf>
    <xf numFmtId="4" fontId="14" fillId="0" borderId="0" xfId="1" applyNumberFormat="1" applyFont="1" applyFill="1" applyBorder="1" applyAlignment="1">
      <alignment horizontal="right" vertical="center"/>
    </xf>
    <xf numFmtId="4" fontId="6" fillId="0" borderId="0" xfId="1" applyNumberFormat="1" applyFont="1" applyFill="1" applyBorder="1" applyAlignment="1">
      <alignment vertical="center"/>
    </xf>
    <xf numFmtId="4" fontId="8" fillId="0" borderId="0" xfId="1" applyNumberFormat="1" applyFont="1" applyFill="1" applyBorder="1" applyAlignment="1">
      <alignment horizontal="right" vertical="center"/>
    </xf>
    <xf numFmtId="49" fontId="6" fillId="0" borderId="0" xfId="1" applyNumberFormat="1" applyFont="1" applyFill="1" applyBorder="1" applyAlignment="1">
      <alignment horizontal="left" vertical="center"/>
    </xf>
    <xf numFmtId="0" fontId="6" fillId="0" borderId="0" xfId="1" applyFont="1" applyFill="1" applyBorder="1" applyAlignment="1">
      <alignment horizontal="center" vertical="center"/>
    </xf>
    <xf numFmtId="0" fontId="6" fillId="0" borderId="0" xfId="1" applyFont="1" applyFill="1" applyBorder="1" applyAlignment="1">
      <alignment horizontal="left" vertical="center"/>
    </xf>
    <xf numFmtId="49" fontId="8" fillId="0" borderId="0" xfId="1" applyNumberFormat="1" applyFont="1" applyFill="1" applyAlignment="1">
      <alignment vertical="center"/>
    </xf>
    <xf numFmtId="0" fontId="9" fillId="0" borderId="0" xfId="0" applyFont="1" applyBorder="1" applyAlignment="1">
      <alignment horizontal="right"/>
    </xf>
    <xf numFmtId="4" fontId="16" fillId="0" borderId="0" xfId="0" applyNumberFormat="1" applyFont="1"/>
    <xf numFmtId="0" fontId="8" fillId="0" borderId="0" xfId="1" applyFont="1" applyFill="1" applyAlignment="1">
      <alignment vertical="center"/>
    </xf>
  </cellXfs>
  <cellStyles count="9">
    <cellStyle name="Navadno" xfId="0" builtinId="0"/>
    <cellStyle name="Navadno 2" xfId="1"/>
    <cellStyle name="Navadno 2 2" xfId="7"/>
    <cellStyle name="Navadno_popis-splošno-zun.ured" xfId="8"/>
    <cellStyle name="Vejica 2 2" xfId="5"/>
    <cellStyle name="Vejica 2 2 2" xfId="3"/>
    <cellStyle name="Vejica 2 3" xfId="6"/>
    <cellStyle name="Vejica 3" xfId="4"/>
    <cellStyle name="Vejica_popis-splošno-zun.ured"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1"/>
  <sheetViews>
    <sheetView tabSelected="1" workbookViewId="0">
      <selection activeCell="C6" sqref="C6:C11"/>
    </sheetView>
  </sheetViews>
  <sheetFormatPr defaultRowHeight="15"/>
  <cols>
    <col min="2" max="2" width="39.85546875" customWidth="1"/>
    <col min="3" max="3" width="30" customWidth="1"/>
    <col min="5" max="5" width="10.5703125" bestFit="1" customWidth="1"/>
  </cols>
  <sheetData>
    <row r="3" spans="2:5" ht="21">
      <c r="B3" s="5" t="s">
        <v>197</v>
      </c>
    </row>
    <row r="6" spans="2:5">
      <c r="B6" t="s">
        <v>191</v>
      </c>
      <c r="C6" s="1"/>
    </row>
    <row r="7" spans="2:5">
      <c r="B7" t="s">
        <v>192</v>
      </c>
      <c r="C7" s="1"/>
    </row>
    <row r="8" spans="2:5">
      <c r="B8" s="6" t="s">
        <v>193</v>
      </c>
      <c r="C8" s="7"/>
      <c r="E8" s="1"/>
    </row>
    <row r="9" spans="2:5">
      <c r="B9" s="8" t="s">
        <v>194</v>
      </c>
      <c r="C9" s="9"/>
    </row>
    <row r="10" spans="2:5">
      <c r="B10" s="2" t="s">
        <v>195</v>
      </c>
      <c r="C10" s="1"/>
    </row>
    <row r="11" spans="2:5">
      <c r="B11" s="3" t="s">
        <v>196</v>
      </c>
      <c r="C11" s="4"/>
    </row>
  </sheetData>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4"/>
  <sheetViews>
    <sheetView topLeftCell="A37" zoomScaleNormal="100" workbookViewId="0">
      <selection activeCell="K42" sqref="K42"/>
    </sheetView>
  </sheetViews>
  <sheetFormatPr defaultRowHeight="12.75"/>
  <cols>
    <col min="1" max="1" width="6.7109375" style="20" customWidth="1"/>
    <col min="2" max="2" width="44.140625" style="20" customWidth="1"/>
    <col min="3" max="4" width="9.140625" style="20"/>
    <col min="5" max="5" width="24.140625" style="20" customWidth="1"/>
    <col min="6" max="16384" width="9.140625" style="20"/>
  </cols>
  <sheetData>
    <row r="1" spans="1:6">
      <c r="A1" s="17"/>
      <c r="B1" s="18" t="s">
        <v>0</v>
      </c>
      <c r="C1" s="14"/>
      <c r="D1" s="15"/>
      <c r="E1" s="16"/>
      <c r="F1" s="19"/>
    </row>
    <row r="2" spans="1:6">
      <c r="A2" s="17"/>
      <c r="B2" s="18"/>
      <c r="C2" s="14"/>
      <c r="D2" s="21"/>
      <c r="E2" s="22"/>
      <c r="F2" s="22"/>
    </row>
    <row r="3" spans="1:6">
      <c r="A3" s="23" t="s">
        <v>1</v>
      </c>
      <c r="B3" s="24" t="s">
        <v>2</v>
      </c>
      <c r="C3" s="25" t="s">
        <v>3</v>
      </c>
      <c r="D3" s="26" t="s">
        <v>4</v>
      </c>
      <c r="E3" s="27" t="s">
        <v>5</v>
      </c>
      <c r="F3" s="28" t="s">
        <v>6</v>
      </c>
    </row>
    <row r="4" spans="1:6">
      <c r="A4" s="29"/>
      <c r="B4" s="30"/>
      <c r="C4" s="31"/>
      <c r="D4" s="32"/>
      <c r="E4" s="33"/>
      <c r="F4" s="33"/>
    </row>
    <row r="5" spans="1:6" ht="38.25">
      <c r="A5" s="29"/>
      <c r="B5" s="34" t="s">
        <v>7</v>
      </c>
      <c r="C5" s="31"/>
      <c r="D5" s="32"/>
      <c r="E5" s="33"/>
      <c r="F5" s="33"/>
    </row>
    <row r="6" spans="1:6">
      <c r="A6" s="29"/>
      <c r="B6" s="34" t="s">
        <v>171</v>
      </c>
      <c r="C6" s="31"/>
      <c r="D6" s="32"/>
      <c r="E6" s="33"/>
      <c r="F6" s="33"/>
    </row>
    <row r="7" spans="1:6">
      <c r="A7" s="29"/>
      <c r="B7" s="34"/>
      <c r="C7" s="31"/>
      <c r="D7" s="32"/>
      <c r="E7" s="33"/>
      <c r="F7" s="33"/>
    </row>
    <row r="8" spans="1:6">
      <c r="A8" s="29"/>
      <c r="B8" s="34"/>
      <c r="C8" s="31"/>
      <c r="D8" s="32"/>
      <c r="E8" s="33"/>
      <c r="F8" s="33"/>
    </row>
    <row r="9" spans="1:6">
      <c r="A9" s="35">
        <f>COUNT($A2:A$3)+1</f>
        <v>1</v>
      </c>
      <c r="B9" s="36" t="s">
        <v>8</v>
      </c>
      <c r="C9" s="37"/>
      <c r="D9" s="38"/>
      <c r="E9" s="39"/>
      <c r="F9" s="39"/>
    </row>
    <row r="10" spans="1:6" ht="89.25">
      <c r="A10" s="40"/>
      <c r="B10" s="41" t="s">
        <v>9</v>
      </c>
      <c r="C10" s="42" t="s">
        <v>10</v>
      </c>
      <c r="D10" s="43">
        <v>4</v>
      </c>
      <c r="E10" s="22"/>
      <c r="F10" s="22">
        <f>E10*D10</f>
        <v>0</v>
      </c>
    </row>
    <row r="11" spans="1:6">
      <c r="A11" s="40"/>
      <c r="B11" s="44"/>
      <c r="C11" s="42"/>
      <c r="D11" s="43"/>
      <c r="E11" s="22"/>
      <c r="F11" s="22"/>
    </row>
    <row r="12" spans="1:6">
      <c r="A12" s="35">
        <f>COUNT($A$3:A9)+1</f>
        <v>2</v>
      </c>
      <c r="B12" s="36" t="s">
        <v>11</v>
      </c>
      <c r="C12" s="37"/>
      <c r="D12" s="38"/>
      <c r="E12" s="39"/>
      <c r="F12" s="22"/>
    </row>
    <row r="13" spans="1:6" ht="25.5">
      <c r="A13" s="40"/>
      <c r="B13" s="41" t="s">
        <v>12</v>
      </c>
      <c r="C13" s="42" t="s">
        <v>10</v>
      </c>
      <c r="D13" s="43">
        <v>3</v>
      </c>
      <c r="E13" s="22"/>
      <c r="F13" s="22">
        <f>E13*D13</f>
        <v>0</v>
      </c>
    </row>
    <row r="14" spans="1:6">
      <c r="A14" s="40"/>
      <c r="B14" s="44"/>
      <c r="C14" s="42"/>
      <c r="D14" s="43"/>
      <c r="E14" s="22"/>
      <c r="F14" s="22"/>
    </row>
    <row r="15" spans="1:6">
      <c r="A15" s="35">
        <f>COUNT($A$3:A14)+1</f>
        <v>3</v>
      </c>
      <c r="B15" s="45" t="s">
        <v>13</v>
      </c>
      <c r="C15" s="37"/>
      <c r="D15" s="38"/>
      <c r="E15" s="39"/>
      <c r="F15" s="39"/>
    </row>
    <row r="16" spans="1:6" ht="76.5">
      <c r="A16" s="35"/>
      <c r="B16" s="41" t="s">
        <v>201</v>
      </c>
      <c r="C16" s="10"/>
      <c r="D16" s="43"/>
      <c r="E16" s="22"/>
      <c r="F16" s="22"/>
    </row>
    <row r="17" spans="1:6">
      <c r="A17" s="35"/>
      <c r="B17" s="41" t="s">
        <v>61</v>
      </c>
      <c r="C17" s="42" t="s">
        <v>10</v>
      </c>
      <c r="D17" s="43">
        <f>42/2</f>
        <v>21</v>
      </c>
      <c r="E17" s="22"/>
      <c r="F17" s="22">
        <f>E17*D17</f>
        <v>0</v>
      </c>
    </row>
    <row r="18" spans="1:6" ht="15">
      <c r="A18" s="35"/>
      <c r="B18" s="41" t="s">
        <v>14</v>
      </c>
      <c r="C18" s="42" t="s">
        <v>208</v>
      </c>
      <c r="D18" s="43">
        <f>42*4</f>
        <v>168</v>
      </c>
      <c r="E18" s="22"/>
      <c r="F18" s="22">
        <f>E18*D18</f>
        <v>0</v>
      </c>
    </row>
    <row r="19" spans="1:6">
      <c r="A19" s="35"/>
      <c r="B19" s="41" t="s">
        <v>15</v>
      </c>
      <c r="C19" s="42" t="s">
        <v>10</v>
      </c>
      <c r="D19" s="43">
        <f>D17</f>
        <v>21</v>
      </c>
      <c r="E19" s="22"/>
      <c r="F19" s="22">
        <f>E19*D19</f>
        <v>0</v>
      </c>
    </row>
    <row r="20" spans="1:6" ht="25.5">
      <c r="A20" s="35"/>
      <c r="B20" s="46" t="s">
        <v>16</v>
      </c>
      <c r="C20" s="47" t="s">
        <v>10</v>
      </c>
      <c r="D20" s="48">
        <f>D17</f>
        <v>21</v>
      </c>
      <c r="E20" s="22"/>
      <c r="F20" s="22">
        <f>E20*D20</f>
        <v>0</v>
      </c>
    </row>
    <row r="21" spans="1:6" ht="15">
      <c r="A21" s="35"/>
      <c r="B21" s="41" t="s">
        <v>17</v>
      </c>
      <c r="C21" s="42" t="s">
        <v>208</v>
      </c>
      <c r="D21" s="43">
        <v>42</v>
      </c>
      <c r="E21" s="22"/>
      <c r="F21" s="22">
        <f>E21*D21</f>
        <v>0</v>
      </c>
    </row>
    <row r="22" spans="1:6">
      <c r="A22" s="40"/>
      <c r="B22" s="41"/>
      <c r="C22" s="42"/>
      <c r="D22" s="43"/>
      <c r="E22" s="22"/>
      <c r="F22" s="22"/>
    </row>
    <row r="23" spans="1:6">
      <c r="A23" s="35">
        <f>COUNT($A$3:A18)+1</f>
        <v>4</v>
      </c>
      <c r="B23" s="45" t="s">
        <v>18</v>
      </c>
      <c r="C23" s="42"/>
      <c r="D23" s="43"/>
      <c r="E23" s="22"/>
      <c r="F23" s="22"/>
    </row>
    <row r="24" spans="1:6" ht="38.25">
      <c r="A24" s="49"/>
      <c r="B24" s="50" t="s">
        <v>19</v>
      </c>
      <c r="C24" s="42" t="s">
        <v>10</v>
      </c>
      <c r="D24" s="43">
        <v>1</v>
      </c>
      <c r="E24" s="22"/>
      <c r="F24" s="22">
        <f>E24*D24</f>
        <v>0</v>
      </c>
    </row>
    <row r="25" spans="1:6">
      <c r="A25" s="40"/>
      <c r="B25" s="41"/>
      <c r="C25" s="42"/>
      <c r="D25" s="43"/>
      <c r="E25" s="22"/>
      <c r="F25" s="22"/>
    </row>
    <row r="26" spans="1:6">
      <c r="A26" s="35" t="s">
        <v>202</v>
      </c>
      <c r="B26" s="45" t="s">
        <v>20</v>
      </c>
      <c r="C26" s="42"/>
      <c r="D26" s="43"/>
      <c r="E26" s="22"/>
      <c r="F26" s="22"/>
    </row>
    <row r="27" spans="1:6" ht="38.25">
      <c r="A27" s="49"/>
      <c r="B27" s="50" t="s">
        <v>172</v>
      </c>
      <c r="C27" s="42" t="s">
        <v>10</v>
      </c>
      <c r="D27" s="43">
        <v>3</v>
      </c>
      <c r="E27" s="22"/>
      <c r="F27" s="22">
        <f>E27*D27</f>
        <v>0</v>
      </c>
    </row>
    <row r="28" spans="1:6">
      <c r="A28" s="49"/>
      <c r="B28" s="50"/>
      <c r="C28" s="42"/>
      <c r="D28" s="43"/>
      <c r="E28" s="22"/>
      <c r="F28" s="22"/>
    </row>
    <row r="29" spans="1:6" ht="25.5">
      <c r="A29" s="49"/>
      <c r="B29" s="51" t="s">
        <v>168</v>
      </c>
      <c r="C29" s="42"/>
      <c r="D29" s="43"/>
      <c r="E29" s="22"/>
      <c r="F29" s="22"/>
    </row>
    <row r="30" spans="1:6">
      <c r="A30" s="49"/>
      <c r="B30" s="50"/>
      <c r="C30" s="42"/>
      <c r="D30" s="43"/>
      <c r="E30" s="22"/>
      <c r="F30" s="22"/>
    </row>
    <row r="31" spans="1:6" ht="38.25">
      <c r="A31" s="40" t="s">
        <v>203</v>
      </c>
      <c r="B31" s="52" t="s">
        <v>209</v>
      </c>
      <c r="C31" s="53"/>
      <c r="D31" s="32"/>
      <c r="E31" s="22"/>
      <c r="F31" s="22"/>
    </row>
    <row r="32" spans="1:6" ht="25.5">
      <c r="A32" s="40"/>
      <c r="B32" s="52" t="s">
        <v>26</v>
      </c>
      <c r="C32" s="53"/>
      <c r="D32" s="32"/>
      <c r="E32" s="22"/>
      <c r="F32" s="22"/>
    </row>
    <row r="33" spans="1:8" ht="25.5">
      <c r="A33" s="40"/>
      <c r="B33" s="52" t="s">
        <v>27</v>
      </c>
      <c r="C33" s="53" t="s">
        <v>28</v>
      </c>
      <c r="D33" s="32">
        <v>20</v>
      </c>
      <c r="E33" s="22"/>
      <c r="F33" s="22">
        <f>E33*D33</f>
        <v>0</v>
      </c>
    </row>
    <row r="34" spans="1:8" ht="15">
      <c r="A34" s="40"/>
      <c r="B34" s="52" t="s">
        <v>29</v>
      </c>
      <c r="C34" s="54" t="s">
        <v>210</v>
      </c>
      <c r="D34" s="32">
        <v>28</v>
      </c>
      <c r="E34" s="22"/>
      <c r="F34" s="22">
        <f>E34*D34</f>
        <v>0</v>
      </c>
    </row>
    <row r="35" spans="1:8">
      <c r="A35" s="40"/>
      <c r="B35" s="52" t="s">
        <v>30</v>
      </c>
      <c r="C35" s="53" t="s">
        <v>31</v>
      </c>
      <c r="D35" s="32">
        <v>21.5</v>
      </c>
      <c r="E35" s="22"/>
      <c r="F35" s="22">
        <f>E35*D35</f>
        <v>0</v>
      </c>
    </row>
    <row r="36" spans="1:8" ht="25.5">
      <c r="A36" s="40"/>
      <c r="B36" s="52" t="s">
        <v>32</v>
      </c>
      <c r="C36" s="53" t="s">
        <v>28</v>
      </c>
      <c r="D36" s="32">
        <v>4</v>
      </c>
      <c r="E36" s="22"/>
      <c r="F36" s="22">
        <f>E36*D36</f>
        <v>0</v>
      </c>
    </row>
    <row r="37" spans="1:8" ht="25.5">
      <c r="A37" s="40"/>
      <c r="B37" s="52" t="s">
        <v>33</v>
      </c>
      <c r="C37" s="53" t="s">
        <v>28</v>
      </c>
      <c r="D37" s="32">
        <v>4</v>
      </c>
      <c r="E37" s="22"/>
      <c r="F37" s="22">
        <f>E37*D37</f>
        <v>0</v>
      </c>
    </row>
    <row r="38" spans="1:8" ht="25.5">
      <c r="A38" s="40"/>
      <c r="B38" s="55" t="s">
        <v>34</v>
      </c>
      <c r="C38" s="56" t="s">
        <v>31</v>
      </c>
      <c r="D38" s="57">
        <f>10*6.56</f>
        <v>65.599999999999994</v>
      </c>
      <c r="E38" s="22"/>
      <c r="F38" s="22">
        <f>E38*D38</f>
        <v>0</v>
      </c>
    </row>
    <row r="39" spans="1:8">
      <c r="A39" s="40"/>
      <c r="B39" s="52"/>
      <c r="C39" s="54"/>
      <c r="D39" s="32"/>
      <c r="E39" s="22"/>
      <c r="F39" s="22"/>
      <c r="H39" s="58"/>
    </row>
    <row r="40" spans="1:8" ht="38.25">
      <c r="A40" s="40" t="s">
        <v>204</v>
      </c>
      <c r="B40" s="52" t="s">
        <v>211</v>
      </c>
      <c r="C40" s="53"/>
      <c r="D40" s="32"/>
      <c r="E40" s="22"/>
      <c r="F40" s="22"/>
    </row>
    <row r="41" spans="1:8" ht="25.5">
      <c r="A41" s="40"/>
      <c r="B41" s="52" t="s">
        <v>26</v>
      </c>
      <c r="C41" s="53"/>
      <c r="D41" s="32"/>
      <c r="E41" s="22"/>
      <c r="F41" s="22"/>
    </row>
    <row r="42" spans="1:8" ht="25.5">
      <c r="A42" s="40"/>
      <c r="B42" s="52" t="s">
        <v>27</v>
      </c>
      <c r="C42" s="53" t="s">
        <v>28</v>
      </c>
      <c r="D42" s="32">
        <v>20</v>
      </c>
      <c r="E42" s="22"/>
      <c r="F42" s="22">
        <f>E42*D42</f>
        <v>0</v>
      </c>
    </row>
    <row r="43" spans="1:8" ht="15">
      <c r="A43" s="40"/>
      <c r="B43" s="52" t="s">
        <v>29</v>
      </c>
      <c r="C43" s="54" t="s">
        <v>210</v>
      </c>
      <c r="D43" s="32">
        <v>28</v>
      </c>
      <c r="E43" s="22"/>
      <c r="F43" s="22">
        <f>E43*D43</f>
        <v>0</v>
      </c>
    </row>
    <row r="44" spans="1:8">
      <c r="A44" s="40"/>
      <c r="B44" s="52" t="s">
        <v>30</v>
      </c>
      <c r="C44" s="53" t="s">
        <v>31</v>
      </c>
      <c r="D44" s="32">
        <v>21.5</v>
      </c>
      <c r="E44" s="22"/>
      <c r="F44" s="22">
        <f>E44*D44</f>
        <v>0</v>
      </c>
    </row>
    <row r="45" spans="1:8" ht="25.5">
      <c r="A45" s="40"/>
      <c r="B45" s="52" t="s">
        <v>32</v>
      </c>
      <c r="C45" s="53" t="s">
        <v>28</v>
      </c>
      <c r="D45" s="32">
        <v>4</v>
      </c>
      <c r="E45" s="22"/>
      <c r="F45" s="22">
        <f>E45*D45</f>
        <v>0</v>
      </c>
    </row>
    <row r="46" spans="1:8" ht="25.5">
      <c r="A46" s="40"/>
      <c r="B46" s="52" t="s">
        <v>33</v>
      </c>
      <c r="C46" s="53" t="s">
        <v>28</v>
      </c>
      <c r="D46" s="32">
        <v>4</v>
      </c>
      <c r="E46" s="22"/>
      <c r="F46" s="22">
        <f>E46*D46</f>
        <v>0</v>
      </c>
    </row>
    <row r="47" spans="1:8" ht="25.5">
      <c r="A47" s="40"/>
      <c r="B47" s="55" t="s">
        <v>34</v>
      </c>
      <c r="C47" s="56" t="s">
        <v>31</v>
      </c>
      <c r="D47" s="57">
        <f>10*6.56</f>
        <v>65.599999999999994</v>
      </c>
      <c r="E47" s="22"/>
      <c r="F47" s="22">
        <f>E47*D47</f>
        <v>0</v>
      </c>
    </row>
    <row r="48" spans="1:8">
      <c r="A48" s="40"/>
      <c r="B48" s="52"/>
      <c r="C48" s="53"/>
      <c r="D48" s="32"/>
      <c r="E48" s="22"/>
      <c r="F48" s="22"/>
    </row>
    <row r="49" spans="1:6" ht="63.75">
      <c r="A49" s="40" t="s">
        <v>205</v>
      </c>
      <c r="B49" s="52" t="s">
        <v>169</v>
      </c>
      <c r="C49" s="54" t="s">
        <v>210</v>
      </c>
      <c r="D49" s="32">
        <f>28*2</f>
        <v>56</v>
      </c>
      <c r="E49" s="22"/>
      <c r="F49" s="22">
        <f>E49*D49</f>
        <v>0</v>
      </c>
    </row>
    <row r="50" spans="1:6">
      <c r="A50" s="40"/>
      <c r="B50" s="52"/>
      <c r="C50" s="54"/>
      <c r="D50" s="32"/>
    </row>
    <row r="51" spans="1:6" ht="25.5">
      <c r="A51" s="40" t="s">
        <v>206</v>
      </c>
      <c r="B51" s="52" t="s">
        <v>35</v>
      </c>
      <c r="C51" s="54" t="s">
        <v>31</v>
      </c>
      <c r="D51" s="32">
        <v>32</v>
      </c>
      <c r="E51" s="22"/>
      <c r="F51" s="22">
        <f>E51*D51</f>
        <v>0</v>
      </c>
    </row>
    <row r="52" spans="1:6">
      <c r="A52" s="40"/>
      <c r="B52" s="11"/>
      <c r="C52" s="53"/>
      <c r="D52" s="32"/>
    </row>
    <row r="53" spans="1:6" ht="25.5">
      <c r="A53" s="40" t="s">
        <v>207</v>
      </c>
      <c r="B53" s="52" t="s">
        <v>36</v>
      </c>
      <c r="C53" s="53"/>
      <c r="D53" s="32"/>
      <c r="E53" s="19"/>
      <c r="F53" s="19"/>
    </row>
    <row r="54" spans="1:6" ht="63.75">
      <c r="A54" s="40"/>
      <c r="B54" s="52" t="s">
        <v>37</v>
      </c>
      <c r="C54" s="53" t="s">
        <v>28</v>
      </c>
      <c r="D54" s="32">
        <v>8</v>
      </c>
      <c r="F54" s="22">
        <f>E54*D54</f>
        <v>0</v>
      </c>
    </row>
    <row r="55" spans="1:6" ht="38.25">
      <c r="A55" s="40"/>
      <c r="B55" s="52" t="s">
        <v>38</v>
      </c>
      <c r="C55" s="53" t="s">
        <v>28</v>
      </c>
      <c r="D55" s="32">
        <v>70</v>
      </c>
      <c r="F55" s="22">
        <f>E55*D55</f>
        <v>0</v>
      </c>
    </row>
    <row r="56" spans="1:6" ht="25.5">
      <c r="A56" s="40"/>
      <c r="B56" s="55" t="s">
        <v>39</v>
      </c>
      <c r="C56" s="56"/>
      <c r="D56" s="57"/>
      <c r="F56" s="22"/>
    </row>
    <row r="57" spans="1:6">
      <c r="A57" s="40"/>
      <c r="B57" s="52" t="s">
        <v>40</v>
      </c>
      <c r="C57" s="53" t="s">
        <v>28</v>
      </c>
      <c r="D57" s="32">
        <v>4</v>
      </c>
      <c r="F57" s="22">
        <f>E57*D57</f>
        <v>0</v>
      </c>
    </row>
    <row r="58" spans="1:6">
      <c r="A58" s="40"/>
      <c r="B58" s="59"/>
      <c r="C58" s="60"/>
      <c r="D58" s="61"/>
    </row>
    <row r="59" spans="1:6">
      <c r="A59" s="12"/>
      <c r="B59" s="10"/>
      <c r="C59" s="10"/>
      <c r="D59" s="62"/>
      <c r="E59" s="63" t="s">
        <v>21</v>
      </c>
      <c r="F59" s="64">
        <f>SUM(F5:F56)</f>
        <v>0</v>
      </c>
    </row>
    <row r="60" spans="1:6">
      <c r="A60" s="12"/>
      <c r="B60" s="10"/>
      <c r="C60" s="10"/>
      <c r="D60" s="15"/>
      <c r="E60" s="16"/>
    </row>
    <row r="61" spans="1:6">
      <c r="A61" s="17"/>
      <c r="B61" s="65" t="s">
        <v>22</v>
      </c>
      <c r="C61" s="14"/>
      <c r="D61" s="15"/>
      <c r="E61" s="19"/>
    </row>
    <row r="62" spans="1:6">
      <c r="A62" s="12" t="s">
        <v>23</v>
      </c>
      <c r="B62" s="66" t="s">
        <v>0</v>
      </c>
      <c r="C62" s="31"/>
      <c r="D62" s="67"/>
      <c r="E62" s="19"/>
    </row>
    <row r="63" spans="1:6">
      <c r="A63" s="12"/>
      <c r="B63" s="68" t="s">
        <v>24</v>
      </c>
      <c r="C63" s="25"/>
      <c r="D63" s="69"/>
      <c r="E63" s="70"/>
      <c r="F63" s="58">
        <f>F59</f>
        <v>0</v>
      </c>
    </row>
    <row r="64" spans="1:6">
      <c r="A64" s="12"/>
      <c r="B64" s="13"/>
      <c r="C64" s="14"/>
      <c r="D64" s="15"/>
      <c r="E64" s="16"/>
    </row>
  </sheetData>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43" workbookViewId="0">
      <selection activeCell="B6" sqref="B6"/>
    </sheetView>
  </sheetViews>
  <sheetFormatPr defaultRowHeight="12.75"/>
  <cols>
    <col min="1" max="1" width="9.140625" style="20"/>
    <col min="2" max="2" width="41.42578125" style="20" customWidth="1"/>
    <col min="3" max="16384" width="9.140625" style="20"/>
  </cols>
  <sheetData>
    <row r="1" spans="1:6">
      <c r="A1" s="17"/>
      <c r="B1" s="18" t="s">
        <v>42</v>
      </c>
      <c r="C1" s="71"/>
      <c r="D1" s="15"/>
      <c r="E1" s="16"/>
      <c r="F1" s="19"/>
    </row>
    <row r="2" spans="1:6">
      <c r="A2" s="17"/>
      <c r="B2" s="18"/>
      <c r="C2" s="71"/>
      <c r="D2" s="21"/>
      <c r="E2" s="22"/>
      <c r="F2" s="22"/>
    </row>
    <row r="3" spans="1:6">
      <c r="A3" s="23" t="s">
        <v>1</v>
      </c>
      <c r="B3" s="24" t="s">
        <v>2</v>
      </c>
      <c r="C3" s="72" t="s">
        <v>3</v>
      </c>
      <c r="D3" s="26" t="s">
        <v>4</v>
      </c>
      <c r="E3" s="27" t="s">
        <v>5</v>
      </c>
      <c r="F3" s="28" t="s">
        <v>6</v>
      </c>
    </row>
    <row r="4" spans="1:6">
      <c r="A4" s="29"/>
      <c r="B4" s="30"/>
      <c r="C4" s="73"/>
      <c r="D4" s="32"/>
      <c r="E4" s="33"/>
      <c r="F4" s="33"/>
    </row>
    <row r="5" spans="1:6">
      <c r="A5" s="74" t="s">
        <v>23</v>
      </c>
      <c r="B5" s="75" t="s">
        <v>43</v>
      </c>
      <c r="C5" s="76"/>
      <c r="D5" s="77"/>
      <c r="E5" s="78"/>
      <c r="F5" s="78"/>
    </row>
    <row r="6" spans="1:6" ht="314.25" customHeight="1">
      <c r="A6" s="74"/>
      <c r="B6" s="79" t="s">
        <v>44</v>
      </c>
      <c r="C6" s="76"/>
      <c r="D6" s="77"/>
      <c r="E6" s="78"/>
      <c r="F6" s="78"/>
    </row>
    <row r="7" spans="1:6" ht="38.25">
      <c r="A7" s="74"/>
      <c r="B7" s="79" t="s">
        <v>170</v>
      </c>
      <c r="C7" s="76"/>
      <c r="D7" s="77"/>
      <c r="E7" s="78"/>
      <c r="F7" s="78"/>
    </row>
    <row r="8" spans="1:6">
      <c r="A8" s="80"/>
      <c r="B8" s="81"/>
      <c r="C8" s="76"/>
      <c r="D8" s="77"/>
      <c r="E8" s="78"/>
      <c r="F8" s="78"/>
    </row>
    <row r="9" spans="1:6" ht="26.25" customHeight="1">
      <c r="A9" s="82">
        <f>COUNT($A$4:A5)+1</f>
        <v>1</v>
      </c>
      <c r="B9" s="50" t="s">
        <v>45</v>
      </c>
      <c r="C9" s="83"/>
      <c r="D9" s="43"/>
      <c r="E9" s="22"/>
      <c r="F9" s="22"/>
    </row>
    <row r="10" spans="1:6" ht="27" customHeight="1">
      <c r="A10" s="82"/>
      <c r="B10" s="50" t="s">
        <v>46</v>
      </c>
      <c r="C10" s="84" t="s">
        <v>10</v>
      </c>
      <c r="D10" s="43">
        <v>10</v>
      </c>
      <c r="E10" s="22"/>
      <c r="F10" s="22">
        <f>D10*E10</f>
        <v>0</v>
      </c>
    </row>
    <row r="11" spans="1:6">
      <c r="A11" s="82"/>
      <c r="B11" s="50"/>
      <c r="C11" s="83"/>
      <c r="D11" s="43"/>
      <c r="E11" s="22"/>
      <c r="F11" s="22"/>
    </row>
    <row r="12" spans="1:6" ht="92.25" customHeight="1">
      <c r="A12" s="82">
        <f>COUNT($A$4:A10)+1</f>
        <v>2</v>
      </c>
      <c r="B12" s="50" t="s">
        <v>47</v>
      </c>
      <c r="C12" s="84" t="s">
        <v>10</v>
      </c>
      <c r="D12" s="43">
        <v>10</v>
      </c>
      <c r="E12" s="22"/>
      <c r="F12" s="22">
        <f>D12*E12</f>
        <v>0</v>
      </c>
    </row>
    <row r="13" spans="1:6">
      <c r="A13" s="82"/>
      <c r="B13" s="50"/>
      <c r="C13" s="83"/>
      <c r="D13" s="43"/>
      <c r="E13" s="22"/>
      <c r="F13" s="22"/>
    </row>
    <row r="14" spans="1:6">
      <c r="A14" s="85"/>
      <c r="B14" s="86"/>
      <c r="C14" s="87"/>
      <c r="D14" s="88"/>
      <c r="E14" s="89" t="s">
        <v>48</v>
      </c>
      <c r="F14" s="90">
        <f>SUM(F6:F12)</f>
        <v>0</v>
      </c>
    </row>
    <row r="15" spans="1:6">
      <c r="A15" s="85"/>
      <c r="B15" s="91"/>
      <c r="C15" s="92"/>
      <c r="D15" s="93"/>
      <c r="E15" s="94"/>
      <c r="F15" s="95"/>
    </row>
    <row r="16" spans="1:6">
      <c r="A16" s="74" t="s">
        <v>41</v>
      </c>
      <c r="B16" s="75" t="s">
        <v>49</v>
      </c>
      <c r="C16" s="83"/>
      <c r="D16" s="43"/>
      <c r="E16" s="22"/>
      <c r="F16" s="22"/>
    </row>
    <row r="17" spans="1:6" ht="163.5" customHeight="1">
      <c r="A17" s="74"/>
      <c r="B17" s="79" t="s">
        <v>212</v>
      </c>
      <c r="C17" s="83"/>
      <c r="D17" s="43"/>
      <c r="E17" s="22"/>
      <c r="F17" s="22"/>
    </row>
    <row r="18" spans="1:6">
      <c r="A18" s="82"/>
      <c r="B18" s="75"/>
      <c r="C18" s="83"/>
      <c r="D18" s="43"/>
      <c r="E18" s="22"/>
      <c r="F18" s="22"/>
    </row>
    <row r="19" spans="1:6" ht="26.25" customHeight="1">
      <c r="A19" s="82">
        <v>1</v>
      </c>
      <c r="B19" s="50" t="s">
        <v>50</v>
      </c>
      <c r="C19" s="83"/>
      <c r="D19" s="43"/>
      <c r="E19" s="22"/>
      <c r="F19" s="22"/>
    </row>
    <row r="20" spans="1:6" ht="13.5" customHeight="1">
      <c r="A20" s="40"/>
      <c r="B20" s="50" t="s">
        <v>51</v>
      </c>
      <c r="C20" s="84" t="s">
        <v>10</v>
      </c>
      <c r="D20" s="43">
        <v>25</v>
      </c>
      <c r="E20" s="22"/>
      <c r="F20" s="22">
        <f>D20*E20</f>
        <v>0</v>
      </c>
    </row>
    <row r="21" spans="1:6">
      <c r="A21" s="40"/>
      <c r="B21" s="50"/>
      <c r="C21" s="84"/>
      <c r="D21" s="43"/>
      <c r="E21" s="22"/>
      <c r="F21" s="22"/>
    </row>
    <row r="22" spans="1:6" ht="102" customHeight="1">
      <c r="A22" s="82">
        <v>2</v>
      </c>
      <c r="B22" s="50" t="s">
        <v>52</v>
      </c>
      <c r="C22" s="84" t="s">
        <v>10</v>
      </c>
      <c r="D22" s="43">
        <v>25</v>
      </c>
      <c r="E22" s="22"/>
      <c r="F22" s="22">
        <f>D22*E22</f>
        <v>0</v>
      </c>
    </row>
    <row r="23" spans="1:6">
      <c r="A23" s="82"/>
      <c r="B23" s="50"/>
      <c r="C23" s="96"/>
      <c r="D23" s="43"/>
      <c r="E23" s="22"/>
      <c r="F23" s="22"/>
    </row>
    <row r="24" spans="1:6">
      <c r="A24" s="85"/>
      <c r="B24" s="86"/>
      <c r="C24" s="87"/>
      <c r="D24" s="88"/>
      <c r="E24" s="89" t="s">
        <v>53</v>
      </c>
      <c r="F24" s="90">
        <f>SUM(F17:F22)</f>
        <v>0</v>
      </c>
    </row>
    <row r="25" spans="1:6">
      <c r="A25" s="85"/>
      <c r="B25" s="86"/>
      <c r="C25" s="87"/>
      <c r="D25" s="88"/>
      <c r="E25" s="89"/>
      <c r="F25" s="97"/>
    </row>
    <row r="26" spans="1:6">
      <c r="A26" s="98" t="s">
        <v>54</v>
      </c>
      <c r="B26" s="99" t="s">
        <v>157</v>
      </c>
      <c r="C26" s="87"/>
      <c r="D26" s="88"/>
      <c r="E26" s="89"/>
      <c r="F26" s="97"/>
    </row>
    <row r="27" spans="1:6">
      <c r="A27" s="85"/>
      <c r="B27" s="86"/>
      <c r="C27" s="87"/>
      <c r="D27" s="88"/>
      <c r="E27" s="89"/>
      <c r="F27" s="97"/>
    </row>
    <row r="28" spans="1:6" ht="63.75">
      <c r="A28" s="100">
        <v>1</v>
      </c>
      <c r="B28" s="13" t="s">
        <v>158</v>
      </c>
      <c r="C28" s="54" t="s">
        <v>31</v>
      </c>
      <c r="D28" s="101">
        <v>44</v>
      </c>
      <c r="E28" s="101"/>
      <c r="F28" s="22">
        <f>D28*E28</f>
        <v>0</v>
      </c>
    </row>
    <row r="29" spans="1:6">
      <c r="A29" s="85"/>
      <c r="B29" s="86"/>
      <c r="C29" s="87"/>
      <c r="D29" s="88"/>
      <c r="E29" s="89"/>
      <c r="F29" s="97"/>
    </row>
    <row r="30" spans="1:6" ht="76.5">
      <c r="A30" s="100">
        <v>2</v>
      </c>
      <c r="B30" s="13" t="s">
        <v>159</v>
      </c>
      <c r="C30" s="54"/>
      <c r="D30" s="101"/>
      <c r="E30" s="89"/>
      <c r="F30" s="97"/>
    </row>
    <row r="31" spans="1:6">
      <c r="A31" s="100"/>
      <c r="B31" s="13" t="s">
        <v>160</v>
      </c>
      <c r="C31" s="54"/>
      <c r="D31" s="101"/>
      <c r="E31" s="89"/>
      <c r="F31" s="97"/>
    </row>
    <row r="32" spans="1:6" ht="15">
      <c r="A32" s="100"/>
      <c r="B32" s="13" t="s">
        <v>161</v>
      </c>
      <c r="C32" s="102" t="s">
        <v>213</v>
      </c>
      <c r="D32" s="101">
        <f>50*0.4*0.2</f>
        <v>4</v>
      </c>
      <c r="E32" s="89"/>
      <c r="F32" s="22">
        <f>D32*E32</f>
        <v>0</v>
      </c>
    </row>
    <row r="33" spans="1:6">
      <c r="A33" s="103"/>
      <c r="B33" s="13" t="s">
        <v>162</v>
      </c>
      <c r="C33" s="104" t="s">
        <v>163</v>
      </c>
      <c r="D33" s="101">
        <v>300</v>
      </c>
      <c r="E33" s="89"/>
      <c r="F33" s="22">
        <f>D33*E33</f>
        <v>0</v>
      </c>
    </row>
    <row r="34" spans="1:6" ht="15">
      <c r="A34" s="103"/>
      <c r="B34" s="105" t="s">
        <v>164</v>
      </c>
      <c r="C34" s="106" t="s">
        <v>210</v>
      </c>
      <c r="D34" s="107">
        <f>50*2*0.4</f>
        <v>40</v>
      </c>
      <c r="E34" s="89"/>
      <c r="F34" s="22">
        <f>D34*E34</f>
        <v>0</v>
      </c>
    </row>
    <row r="35" spans="1:6">
      <c r="A35" s="103"/>
      <c r="B35" s="13" t="s">
        <v>165</v>
      </c>
      <c r="C35" s="108" t="s">
        <v>31</v>
      </c>
      <c r="D35" s="101">
        <v>44</v>
      </c>
      <c r="E35" s="89"/>
      <c r="F35" s="22">
        <f>D35*E35</f>
        <v>0</v>
      </c>
    </row>
    <row r="36" spans="1:6">
      <c r="A36" s="85"/>
      <c r="B36" s="86"/>
      <c r="C36" s="87"/>
      <c r="D36" s="88"/>
      <c r="E36" s="89"/>
      <c r="F36" s="97"/>
    </row>
    <row r="37" spans="1:6">
      <c r="A37" s="85"/>
      <c r="B37" s="86"/>
      <c r="C37" s="87"/>
      <c r="D37" s="88"/>
      <c r="E37" s="89" t="s">
        <v>166</v>
      </c>
      <c r="F37" s="90">
        <f>SUM(F28:F34)</f>
        <v>0</v>
      </c>
    </row>
    <row r="38" spans="1:6">
      <c r="A38" s="85"/>
      <c r="B38" s="86"/>
      <c r="C38" s="87"/>
      <c r="D38" s="88"/>
      <c r="E38" s="89"/>
      <c r="F38" s="97"/>
    </row>
    <row r="39" spans="1:6">
      <c r="A39" s="85"/>
      <c r="B39" s="86"/>
      <c r="C39" s="87"/>
      <c r="D39" s="88"/>
      <c r="E39" s="89"/>
      <c r="F39" s="97"/>
    </row>
    <row r="40" spans="1:6">
      <c r="A40" s="74" t="s">
        <v>59</v>
      </c>
      <c r="B40" s="109" t="s">
        <v>55</v>
      </c>
      <c r="C40" s="110"/>
      <c r="D40" s="43"/>
      <c r="E40" s="22"/>
      <c r="F40" s="22"/>
    </row>
    <row r="41" spans="1:6">
      <c r="A41" s="74"/>
      <c r="B41" s="109"/>
      <c r="C41" s="110"/>
      <c r="D41" s="43"/>
      <c r="E41" s="22"/>
      <c r="F41" s="22"/>
    </row>
    <row r="42" spans="1:6" ht="12.75" customHeight="1">
      <c r="A42" s="40">
        <v>1</v>
      </c>
      <c r="B42" s="50" t="s">
        <v>56</v>
      </c>
      <c r="C42" s="96"/>
      <c r="D42" s="43"/>
      <c r="E42" s="22"/>
      <c r="F42" s="22"/>
    </row>
    <row r="43" spans="1:6" ht="12" customHeight="1">
      <c r="A43" s="40"/>
      <c r="B43" s="50" t="s">
        <v>57</v>
      </c>
      <c r="C43" s="111" t="s">
        <v>25</v>
      </c>
      <c r="D43" s="43">
        <v>2</v>
      </c>
      <c r="E43" s="22"/>
      <c r="F43" s="22">
        <f>D43*E43</f>
        <v>0</v>
      </c>
    </row>
    <row r="44" spans="1:6" ht="12" customHeight="1">
      <c r="A44" s="40"/>
      <c r="B44" s="50"/>
      <c r="C44" s="111"/>
      <c r="D44" s="43"/>
      <c r="E44" s="22"/>
      <c r="F44" s="22"/>
    </row>
    <row r="45" spans="1:6" ht="63.75">
      <c r="A45" s="85">
        <f>+A43+1</f>
        <v>1</v>
      </c>
      <c r="B45" s="13" t="s">
        <v>155</v>
      </c>
      <c r="C45" s="112" t="s">
        <v>210</v>
      </c>
      <c r="D45" s="32">
        <v>79</v>
      </c>
      <c r="E45" s="113"/>
      <c r="F45" s="22">
        <f>D45*E45</f>
        <v>0</v>
      </c>
    </row>
    <row r="46" spans="1:6" ht="12" customHeight="1">
      <c r="A46" s="100"/>
      <c r="B46" s="13"/>
      <c r="C46" s="112"/>
      <c r="D46" s="32"/>
      <c r="E46" s="113"/>
      <c r="F46" s="113"/>
    </row>
    <row r="47" spans="1:6" ht="51">
      <c r="A47" s="85">
        <f>+A45+1</f>
        <v>2</v>
      </c>
      <c r="B47" s="13" t="s">
        <v>156</v>
      </c>
      <c r="C47" s="112" t="s">
        <v>210</v>
      </c>
      <c r="D47" s="32">
        <v>75</v>
      </c>
      <c r="E47" s="113"/>
      <c r="F47" s="22">
        <f>D47*E47</f>
        <v>0</v>
      </c>
    </row>
    <row r="48" spans="1:6" ht="12" customHeight="1">
      <c r="A48" s="40"/>
      <c r="B48" s="50"/>
      <c r="C48" s="111"/>
      <c r="D48" s="43"/>
      <c r="E48" s="22"/>
      <c r="F48" s="22"/>
    </row>
    <row r="49" spans="1:6">
      <c r="A49" s="40"/>
      <c r="B49" s="50"/>
      <c r="C49" s="110"/>
      <c r="D49" s="43"/>
      <c r="E49" s="22"/>
      <c r="F49" s="22"/>
    </row>
    <row r="50" spans="1:6">
      <c r="A50" s="40"/>
      <c r="B50" s="50"/>
      <c r="C50" s="87"/>
      <c r="D50" s="88"/>
      <c r="E50" s="89" t="s">
        <v>58</v>
      </c>
      <c r="F50" s="90">
        <f>SUM(F43:F47)</f>
        <v>0</v>
      </c>
    </row>
    <row r="51" spans="1:6">
      <c r="A51" s="85"/>
      <c r="B51" s="13"/>
      <c r="C51" s="114"/>
      <c r="D51" s="115"/>
      <c r="E51" s="16"/>
      <c r="F51" s="116"/>
    </row>
    <row r="52" spans="1:6">
      <c r="A52" s="85"/>
      <c r="B52" s="117" t="s">
        <v>22</v>
      </c>
      <c r="C52" s="71"/>
      <c r="D52" s="15"/>
      <c r="E52" s="19"/>
      <c r="F52" s="19"/>
    </row>
    <row r="53" spans="1:6">
      <c r="A53" s="71" t="s">
        <v>23</v>
      </c>
      <c r="B53" s="118" t="str">
        <f>B5</f>
        <v>DREVESA</v>
      </c>
      <c r="C53" s="71"/>
      <c r="D53" s="15"/>
      <c r="E53" s="19"/>
      <c r="F53" s="19">
        <f>F14</f>
        <v>0</v>
      </c>
    </row>
    <row r="54" spans="1:6">
      <c r="A54" s="71" t="s">
        <v>41</v>
      </c>
      <c r="B54" s="118" t="str">
        <f>B16</f>
        <v>GRMOVNICE</v>
      </c>
      <c r="C54" s="71"/>
      <c r="D54" s="15"/>
      <c r="E54" s="19"/>
      <c r="F54" s="19">
        <f>F24</f>
        <v>0</v>
      </c>
    </row>
    <row r="55" spans="1:6">
      <c r="A55" s="71" t="s">
        <v>54</v>
      </c>
      <c r="B55" s="66" t="s">
        <v>157</v>
      </c>
      <c r="D55" s="119"/>
      <c r="E55" s="120"/>
      <c r="F55" s="120">
        <f>F37</f>
        <v>0</v>
      </c>
    </row>
    <row r="56" spans="1:6">
      <c r="A56" s="71" t="s">
        <v>59</v>
      </c>
      <c r="B56" s="66" t="s">
        <v>55</v>
      </c>
      <c r="C56" s="73"/>
      <c r="D56" s="119"/>
      <c r="E56" s="120"/>
      <c r="F56" s="120">
        <f>F50</f>
        <v>0</v>
      </c>
    </row>
    <row r="57" spans="1:6" ht="14.25" customHeight="1">
      <c r="A57" s="12" t="s">
        <v>167</v>
      </c>
      <c r="B57" s="13" t="s">
        <v>60</v>
      </c>
      <c r="C57" s="71"/>
      <c r="D57" s="121"/>
      <c r="E57" s="19"/>
      <c r="F57" s="19">
        <f>SUM(F53:F56)*0.05</f>
        <v>0</v>
      </c>
    </row>
    <row r="58" spans="1:6">
      <c r="A58" s="12"/>
      <c r="B58" s="68" t="s">
        <v>24</v>
      </c>
      <c r="C58" s="72"/>
      <c r="D58" s="122"/>
      <c r="E58" s="28"/>
      <c r="F58" s="123">
        <f>SUM(F53:F57)</f>
        <v>0</v>
      </c>
    </row>
  </sheetData>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topLeftCell="A58" workbookViewId="0">
      <selection activeCell="M18" sqref="M18"/>
    </sheetView>
  </sheetViews>
  <sheetFormatPr defaultRowHeight="12.75"/>
  <cols>
    <col min="1" max="1" width="9.140625" style="20"/>
    <col min="2" max="2" width="39.7109375" style="20" customWidth="1"/>
    <col min="3" max="6" width="9.140625" style="20"/>
    <col min="7" max="7" width="10.140625" style="20" customWidth="1"/>
    <col min="8" max="16384" width="9.140625" style="20"/>
  </cols>
  <sheetData>
    <row r="1" spans="1:7">
      <c r="A1" s="124"/>
      <c r="B1" s="125" t="s">
        <v>173</v>
      </c>
      <c r="D1" s="126"/>
      <c r="F1" s="58"/>
      <c r="G1" s="58"/>
    </row>
    <row r="2" spans="1:7">
      <c r="A2" s="124"/>
      <c r="B2" s="125"/>
      <c r="D2" s="126"/>
      <c r="F2" s="58"/>
      <c r="G2" s="58"/>
    </row>
    <row r="3" spans="1:7">
      <c r="A3" s="127"/>
      <c r="B3" s="36"/>
      <c r="C3" s="36"/>
      <c r="D3" s="128"/>
      <c r="E3" s="128"/>
      <c r="F3" s="128"/>
      <c r="G3" s="129"/>
    </row>
    <row r="4" spans="1:7">
      <c r="A4" s="130" t="s">
        <v>62</v>
      </c>
      <c r="B4" s="131" t="s">
        <v>63</v>
      </c>
      <c r="C4" s="132"/>
      <c r="G4" s="129"/>
    </row>
    <row r="5" spans="1:7">
      <c r="A5" s="130"/>
      <c r="B5" s="131"/>
      <c r="C5" s="132"/>
      <c r="G5" s="129"/>
    </row>
    <row r="6" spans="1:7">
      <c r="A6" s="130"/>
      <c r="B6" s="131"/>
      <c r="C6" s="132"/>
      <c r="D6" s="133"/>
      <c r="E6" s="36"/>
      <c r="F6" s="134"/>
      <c r="G6" s="134"/>
    </row>
    <row r="7" spans="1:7">
      <c r="A7" s="135" t="s">
        <v>64</v>
      </c>
      <c r="B7" s="136" t="s">
        <v>65</v>
      </c>
      <c r="C7" s="136"/>
      <c r="D7" s="133" t="s">
        <v>66</v>
      </c>
      <c r="E7" s="137" t="s">
        <v>67</v>
      </c>
      <c r="F7" s="138" t="s">
        <v>68</v>
      </c>
      <c r="G7" s="138" t="s">
        <v>69</v>
      </c>
    </row>
    <row r="8" spans="1:7">
      <c r="A8" s="127"/>
      <c r="B8" s="36"/>
      <c r="C8" s="36"/>
      <c r="D8" s="132"/>
      <c r="E8" s="36"/>
      <c r="F8" s="134"/>
      <c r="G8" s="134"/>
    </row>
    <row r="9" spans="1:7">
      <c r="A9" s="139" t="s">
        <v>70</v>
      </c>
      <c r="B9" s="132" t="s">
        <v>174</v>
      </c>
      <c r="C9" s="132"/>
      <c r="D9" s="133" t="s">
        <v>71</v>
      </c>
      <c r="E9" s="140">
        <v>80</v>
      </c>
      <c r="F9" s="141"/>
      <c r="G9" s="141">
        <f>E9*F9</f>
        <v>0</v>
      </c>
    </row>
    <row r="10" spans="1:7">
      <c r="A10" s="139"/>
      <c r="B10" s="132"/>
      <c r="C10" s="132"/>
      <c r="D10" s="133"/>
      <c r="E10" s="133"/>
      <c r="F10" s="141"/>
      <c r="G10" s="141"/>
    </row>
    <row r="11" spans="1:7">
      <c r="A11" s="142" t="s">
        <v>72</v>
      </c>
      <c r="B11" s="36" t="s">
        <v>73</v>
      </c>
      <c r="C11" s="132"/>
      <c r="D11" s="133" t="s">
        <v>10</v>
      </c>
      <c r="E11" s="133">
        <v>7</v>
      </c>
      <c r="F11" s="141"/>
      <c r="G11" s="141">
        <f>E11*F11</f>
        <v>0</v>
      </c>
    </row>
    <row r="12" spans="1:7">
      <c r="A12" s="142"/>
      <c r="B12" s="36"/>
      <c r="C12" s="132"/>
      <c r="D12" s="133"/>
      <c r="E12" s="133"/>
      <c r="F12" s="141"/>
      <c r="G12" s="141"/>
    </row>
    <row r="13" spans="1:7">
      <c r="A13" s="142" t="s">
        <v>74</v>
      </c>
      <c r="B13" s="36" t="s">
        <v>75</v>
      </c>
      <c r="C13" s="132"/>
      <c r="D13" s="133" t="s">
        <v>76</v>
      </c>
      <c r="E13" s="133">
        <v>1</v>
      </c>
      <c r="F13" s="141"/>
      <c r="G13" s="141">
        <f>E13*F13</f>
        <v>0</v>
      </c>
    </row>
    <row r="14" spans="1:7">
      <c r="A14" s="142"/>
      <c r="B14" s="36"/>
      <c r="C14" s="132"/>
      <c r="D14" s="126"/>
      <c r="F14" s="58"/>
      <c r="G14" s="58"/>
    </row>
    <row r="15" spans="1:7">
      <c r="A15" s="143" t="s">
        <v>77</v>
      </c>
      <c r="B15" s="36" t="s">
        <v>78</v>
      </c>
      <c r="C15" s="132"/>
      <c r="D15" s="133" t="s">
        <v>71</v>
      </c>
      <c r="E15" s="133">
        <v>32</v>
      </c>
      <c r="F15" s="141"/>
      <c r="G15" s="141">
        <f>E15*F15</f>
        <v>0</v>
      </c>
    </row>
    <row r="16" spans="1:7">
      <c r="A16" s="127"/>
      <c r="B16" s="36"/>
      <c r="C16" s="36"/>
      <c r="D16" s="132"/>
      <c r="E16" s="36"/>
      <c r="F16" s="134"/>
      <c r="G16" s="141"/>
    </row>
    <row r="17" spans="1:7">
      <c r="A17" s="127" t="s">
        <v>79</v>
      </c>
      <c r="B17" s="36" t="s">
        <v>80</v>
      </c>
      <c r="C17" s="36"/>
      <c r="D17" s="132"/>
      <c r="E17" s="36"/>
      <c r="F17" s="134"/>
      <c r="G17" s="141"/>
    </row>
    <row r="18" spans="1:7">
      <c r="A18" s="127"/>
      <c r="B18" s="36" t="s">
        <v>175</v>
      </c>
      <c r="C18" s="36"/>
      <c r="D18" s="133" t="s">
        <v>81</v>
      </c>
      <c r="E18" s="36">
        <v>320</v>
      </c>
      <c r="F18" s="134"/>
      <c r="G18" s="141">
        <f>E18*F18</f>
        <v>0</v>
      </c>
    </row>
    <row r="19" spans="1:7">
      <c r="A19" s="127"/>
      <c r="B19" s="36"/>
      <c r="C19" s="36"/>
      <c r="D19" s="133"/>
      <c r="E19" s="36"/>
      <c r="F19" s="134"/>
      <c r="G19" s="141"/>
    </row>
    <row r="20" spans="1:7">
      <c r="A20" s="127" t="s">
        <v>82</v>
      </c>
      <c r="B20" s="36" t="s">
        <v>176</v>
      </c>
      <c r="C20" s="36"/>
      <c r="D20" s="133"/>
      <c r="E20" s="36"/>
      <c r="F20" s="134"/>
      <c r="G20" s="141"/>
    </row>
    <row r="21" spans="1:7">
      <c r="A21" s="127"/>
      <c r="B21" s="36" t="s">
        <v>177</v>
      </c>
      <c r="C21" s="36"/>
      <c r="D21" s="133" t="s">
        <v>71</v>
      </c>
      <c r="E21" s="36">
        <v>5</v>
      </c>
      <c r="F21" s="134"/>
      <c r="G21" s="141">
        <f>E21*F21</f>
        <v>0</v>
      </c>
    </row>
    <row r="22" spans="1:7">
      <c r="A22" s="127"/>
      <c r="B22" s="36"/>
      <c r="C22" s="36"/>
      <c r="D22" s="132"/>
      <c r="E22" s="36"/>
      <c r="F22" s="134"/>
      <c r="G22" s="141"/>
    </row>
    <row r="23" spans="1:7">
      <c r="A23" s="127" t="s">
        <v>86</v>
      </c>
      <c r="B23" s="36" t="s">
        <v>83</v>
      </c>
      <c r="C23" s="36"/>
      <c r="D23" s="133"/>
      <c r="E23" s="144"/>
      <c r="F23" s="141"/>
      <c r="G23" s="141"/>
    </row>
    <row r="24" spans="1:7">
      <c r="A24" s="142"/>
      <c r="B24" s="36" t="s">
        <v>84</v>
      </c>
      <c r="C24" s="36"/>
      <c r="D24" s="126"/>
    </row>
    <row r="25" spans="1:7">
      <c r="A25" s="142"/>
      <c r="B25" s="36" t="s">
        <v>85</v>
      </c>
      <c r="C25" s="36"/>
      <c r="D25" s="133" t="s">
        <v>10</v>
      </c>
      <c r="E25" s="144">
        <v>3</v>
      </c>
      <c r="F25" s="141"/>
      <c r="G25" s="141">
        <f>E25*F25</f>
        <v>0</v>
      </c>
    </row>
    <row r="26" spans="1:7">
      <c r="A26" s="142"/>
      <c r="B26" s="36"/>
      <c r="C26" s="36"/>
      <c r="D26" s="133"/>
      <c r="E26" s="145"/>
      <c r="F26" s="141"/>
      <c r="G26" s="141"/>
    </row>
    <row r="27" spans="1:7">
      <c r="A27" s="127" t="s">
        <v>178</v>
      </c>
      <c r="B27" s="36" t="s">
        <v>87</v>
      </c>
      <c r="C27" s="36"/>
    </row>
    <row r="28" spans="1:7">
      <c r="A28" s="127"/>
      <c r="B28" s="36" t="s">
        <v>179</v>
      </c>
      <c r="C28" s="36"/>
      <c r="D28" s="133" t="s">
        <v>10</v>
      </c>
      <c r="E28" s="145">
        <v>3</v>
      </c>
      <c r="F28" s="141"/>
      <c r="G28" s="141">
        <f>E28*F28</f>
        <v>0</v>
      </c>
    </row>
    <row r="29" spans="1:7">
      <c r="A29" s="139"/>
      <c r="B29" s="132"/>
      <c r="C29" s="132"/>
      <c r="D29" s="133"/>
      <c r="E29" s="133"/>
      <c r="F29" s="141"/>
      <c r="G29" s="141"/>
    </row>
    <row r="30" spans="1:7">
      <c r="A30" s="146" t="s">
        <v>88</v>
      </c>
      <c r="B30" s="132" t="s">
        <v>89</v>
      </c>
      <c r="C30" s="132"/>
      <c r="D30" s="133"/>
      <c r="E30" s="147"/>
      <c r="F30" s="141"/>
      <c r="G30" s="148"/>
    </row>
    <row r="31" spans="1:7">
      <c r="A31" s="146"/>
      <c r="B31" s="132" t="s">
        <v>90</v>
      </c>
      <c r="C31" s="132"/>
      <c r="D31" s="133" t="s">
        <v>180</v>
      </c>
      <c r="E31" s="147">
        <v>30</v>
      </c>
      <c r="F31" s="141"/>
      <c r="G31" s="141">
        <f>E31*F31</f>
        <v>0</v>
      </c>
    </row>
    <row r="32" spans="1:7">
      <c r="A32" s="146"/>
      <c r="B32" s="132"/>
      <c r="C32" s="132"/>
      <c r="D32" s="133"/>
      <c r="E32" s="147"/>
      <c r="F32" s="141"/>
      <c r="G32" s="141"/>
    </row>
    <row r="33" spans="1:7">
      <c r="A33" s="146"/>
      <c r="B33" s="132"/>
      <c r="C33" s="132"/>
      <c r="D33" s="132"/>
      <c r="E33" s="132"/>
      <c r="F33" s="149"/>
      <c r="G33" s="141"/>
    </row>
    <row r="34" spans="1:7">
      <c r="A34" s="142"/>
      <c r="B34" s="132" t="s">
        <v>91</v>
      </c>
      <c r="C34" s="36"/>
      <c r="D34" s="133"/>
      <c r="E34" s="36"/>
      <c r="F34" s="134"/>
      <c r="G34" s="150">
        <f>SUM(G9:G33)</f>
        <v>0</v>
      </c>
    </row>
    <row r="35" spans="1:7">
      <c r="A35" s="142"/>
      <c r="B35" s="132"/>
      <c r="C35" s="36"/>
      <c r="D35" s="133"/>
      <c r="E35" s="36"/>
      <c r="F35" s="134"/>
      <c r="G35" s="150"/>
    </row>
    <row r="36" spans="1:7">
      <c r="A36" s="142"/>
      <c r="B36" s="132"/>
      <c r="C36" s="36"/>
      <c r="D36" s="133"/>
      <c r="E36" s="36"/>
      <c r="F36" s="134"/>
      <c r="G36" s="150"/>
    </row>
    <row r="37" spans="1:7">
      <c r="A37" s="130" t="s">
        <v>92</v>
      </c>
      <c r="B37" s="131" t="s">
        <v>93</v>
      </c>
      <c r="C37" s="36"/>
      <c r="D37" s="133"/>
      <c r="E37" s="36"/>
      <c r="F37" s="134"/>
      <c r="G37" s="134"/>
    </row>
    <row r="38" spans="1:7">
      <c r="A38" s="130"/>
      <c r="B38" s="131"/>
      <c r="C38" s="36"/>
      <c r="D38" s="133"/>
      <c r="E38" s="36"/>
      <c r="F38" s="134"/>
      <c r="G38" s="134"/>
    </row>
    <row r="39" spans="1:7">
      <c r="A39" s="130"/>
      <c r="B39" s="131"/>
      <c r="C39" s="36"/>
      <c r="D39" s="133"/>
      <c r="E39" s="36"/>
      <c r="F39" s="134"/>
      <c r="G39" s="134"/>
    </row>
    <row r="40" spans="1:7">
      <c r="A40" s="135" t="s">
        <v>64</v>
      </c>
      <c r="B40" s="136" t="s">
        <v>65</v>
      </c>
      <c r="C40" s="136"/>
      <c r="D40" s="133" t="s">
        <v>66</v>
      </c>
      <c r="E40" s="137" t="s">
        <v>67</v>
      </c>
      <c r="F40" s="138" t="s">
        <v>68</v>
      </c>
      <c r="G40" s="138" t="s">
        <v>69</v>
      </c>
    </row>
    <row r="41" spans="1:7">
      <c r="A41" s="151"/>
      <c r="B41" s="152"/>
      <c r="C41" s="152"/>
      <c r="D41" s="133"/>
      <c r="E41" s="133"/>
      <c r="F41" s="141"/>
      <c r="G41" s="141"/>
    </row>
    <row r="42" spans="1:7">
      <c r="A42" s="143" t="s">
        <v>94</v>
      </c>
      <c r="B42" s="132" t="s">
        <v>95</v>
      </c>
      <c r="C42" s="36"/>
      <c r="D42" s="133"/>
      <c r="E42" s="144"/>
      <c r="F42" s="141"/>
      <c r="G42" s="141"/>
    </row>
    <row r="43" spans="1:7">
      <c r="A43" s="127"/>
      <c r="B43" s="132" t="s">
        <v>181</v>
      </c>
      <c r="C43" s="36"/>
      <c r="D43" s="126"/>
    </row>
    <row r="44" spans="1:7">
      <c r="A44" s="127"/>
      <c r="B44" s="132" t="s">
        <v>182</v>
      </c>
      <c r="C44" s="36"/>
      <c r="D44" s="133" t="s">
        <v>96</v>
      </c>
      <c r="E44" s="144">
        <v>320</v>
      </c>
      <c r="F44" s="141"/>
      <c r="G44" s="141">
        <f>E44*F44</f>
        <v>0</v>
      </c>
    </row>
    <row r="45" spans="1:7">
      <c r="A45" s="127"/>
      <c r="B45" s="132"/>
      <c r="C45" s="36"/>
      <c r="D45" s="133"/>
      <c r="E45" s="144"/>
      <c r="F45" s="141"/>
      <c r="G45" s="141"/>
    </row>
    <row r="46" spans="1:7">
      <c r="A46" s="139" t="s">
        <v>97</v>
      </c>
      <c r="B46" s="132" t="s">
        <v>98</v>
      </c>
      <c r="C46" s="132"/>
      <c r="D46" s="133"/>
      <c r="E46" s="36"/>
      <c r="F46" s="141"/>
      <c r="G46" s="141"/>
    </row>
    <row r="47" spans="1:7">
      <c r="A47" s="127"/>
      <c r="B47" s="132" t="s">
        <v>99</v>
      </c>
      <c r="C47" s="36"/>
      <c r="D47" s="133"/>
      <c r="E47" s="36"/>
      <c r="F47" s="141"/>
      <c r="G47" s="141"/>
    </row>
    <row r="48" spans="1:7">
      <c r="A48" s="127"/>
      <c r="B48" s="132" t="s">
        <v>100</v>
      </c>
      <c r="C48" s="36"/>
      <c r="D48" s="133" t="s">
        <v>81</v>
      </c>
      <c r="E48" s="144">
        <v>440</v>
      </c>
      <c r="F48" s="141"/>
      <c r="G48" s="141">
        <f>E48*F48</f>
        <v>0</v>
      </c>
    </row>
    <row r="49" spans="1:7">
      <c r="A49" s="127"/>
      <c r="B49" s="132"/>
      <c r="C49" s="36"/>
      <c r="D49" s="133"/>
      <c r="E49" s="144"/>
      <c r="F49" s="141"/>
      <c r="G49" s="141"/>
    </row>
    <row r="50" spans="1:7">
      <c r="A50" s="139" t="s">
        <v>183</v>
      </c>
      <c r="B50" s="132" t="s">
        <v>184</v>
      </c>
      <c r="C50" s="36"/>
      <c r="D50" s="133"/>
      <c r="E50" s="144"/>
      <c r="F50" s="141"/>
      <c r="G50" s="141"/>
    </row>
    <row r="51" spans="1:7">
      <c r="A51" s="127"/>
      <c r="B51" s="132" t="s">
        <v>185</v>
      </c>
      <c r="C51" s="36"/>
      <c r="D51" s="133" t="s">
        <v>81</v>
      </c>
      <c r="E51" s="144">
        <v>40</v>
      </c>
      <c r="F51" s="141"/>
      <c r="G51" s="141">
        <f>E51*F51</f>
        <v>0</v>
      </c>
    </row>
    <row r="52" spans="1:7">
      <c r="A52" s="127"/>
      <c r="B52" s="132"/>
      <c r="C52" s="36"/>
      <c r="D52" s="126"/>
    </row>
    <row r="53" spans="1:7">
      <c r="A53" s="127"/>
      <c r="B53" s="132"/>
      <c r="C53" s="36"/>
      <c r="D53" s="133"/>
      <c r="E53" s="133"/>
      <c r="F53" s="141"/>
      <c r="G53" s="141"/>
    </row>
    <row r="54" spans="1:7">
      <c r="A54" s="127"/>
      <c r="B54" s="132" t="s">
        <v>91</v>
      </c>
      <c r="C54" s="36"/>
      <c r="D54" s="132"/>
      <c r="E54" s="36"/>
      <c r="F54" s="134"/>
      <c r="G54" s="129">
        <f>SUM(G42:G53)</f>
        <v>0</v>
      </c>
    </row>
    <row r="55" spans="1:7">
      <c r="A55" s="139"/>
      <c r="B55" s="132"/>
      <c r="C55" s="36"/>
      <c r="D55" s="133"/>
      <c r="E55" s="36"/>
      <c r="F55" s="141"/>
      <c r="G55" s="141"/>
    </row>
    <row r="56" spans="1:7">
      <c r="A56" s="127"/>
      <c r="B56" s="132"/>
      <c r="C56" s="36"/>
      <c r="D56" s="133"/>
      <c r="E56" s="36"/>
      <c r="F56" s="134"/>
      <c r="G56" s="134"/>
    </row>
    <row r="57" spans="1:7">
      <c r="A57" s="130" t="s">
        <v>101</v>
      </c>
      <c r="B57" s="131" t="s">
        <v>102</v>
      </c>
      <c r="C57" s="36"/>
      <c r="D57" s="133"/>
      <c r="E57" s="36"/>
      <c r="F57" s="134"/>
      <c r="G57" s="134"/>
    </row>
    <row r="58" spans="1:7">
      <c r="A58" s="130"/>
      <c r="B58" s="131"/>
      <c r="C58" s="36"/>
      <c r="D58" s="133"/>
      <c r="E58" s="36"/>
      <c r="F58" s="134"/>
      <c r="G58" s="134"/>
    </row>
    <row r="59" spans="1:7">
      <c r="A59" s="135" t="s">
        <v>64</v>
      </c>
      <c r="B59" s="136" t="s">
        <v>65</v>
      </c>
      <c r="C59" s="136"/>
      <c r="D59" s="133" t="s">
        <v>66</v>
      </c>
      <c r="E59" s="137" t="s">
        <v>67</v>
      </c>
      <c r="F59" s="138" t="s">
        <v>68</v>
      </c>
      <c r="G59" s="138" t="s">
        <v>69</v>
      </c>
    </row>
    <row r="60" spans="1:7">
      <c r="A60" s="151"/>
      <c r="B60" s="152"/>
      <c r="C60" s="152"/>
      <c r="D60" s="133"/>
      <c r="E60" s="133"/>
      <c r="F60" s="141"/>
      <c r="G60" s="141"/>
    </row>
    <row r="61" spans="1:7">
      <c r="A61" s="151" t="s">
        <v>103</v>
      </c>
      <c r="B61" s="153" t="s">
        <v>104</v>
      </c>
      <c r="C61" s="152"/>
      <c r="D61" s="133"/>
      <c r="E61" s="133"/>
      <c r="F61" s="141"/>
      <c r="G61" s="141"/>
    </row>
    <row r="62" spans="1:7">
      <c r="A62" s="151"/>
      <c r="B62" s="153" t="s">
        <v>105</v>
      </c>
      <c r="C62" s="152"/>
      <c r="D62" s="133" t="s">
        <v>96</v>
      </c>
      <c r="E62" s="133">
        <v>160</v>
      </c>
      <c r="F62" s="141"/>
      <c r="G62" s="141">
        <f>E62*F62</f>
        <v>0</v>
      </c>
    </row>
    <row r="63" spans="1:7">
      <c r="A63" s="151"/>
      <c r="B63" s="152"/>
      <c r="C63" s="152"/>
      <c r="D63" s="133"/>
      <c r="E63" s="133"/>
      <c r="F63" s="141"/>
      <c r="G63" s="141"/>
    </row>
    <row r="64" spans="1:7">
      <c r="A64" s="139" t="s">
        <v>106</v>
      </c>
      <c r="B64" s="132" t="s">
        <v>107</v>
      </c>
      <c r="C64" s="36"/>
      <c r="D64" s="132"/>
      <c r="E64" s="36"/>
      <c r="F64" s="134"/>
      <c r="G64" s="141"/>
    </row>
    <row r="65" spans="1:7">
      <c r="A65" s="127"/>
      <c r="B65" s="132" t="s">
        <v>108</v>
      </c>
      <c r="C65" s="36"/>
      <c r="D65" s="133"/>
      <c r="E65" s="144"/>
      <c r="F65" s="141"/>
      <c r="G65" s="141"/>
    </row>
    <row r="66" spans="1:7">
      <c r="A66" s="127"/>
      <c r="B66" s="132" t="s">
        <v>109</v>
      </c>
      <c r="C66" s="36"/>
      <c r="D66" s="133" t="s">
        <v>96</v>
      </c>
      <c r="E66" s="144">
        <v>80</v>
      </c>
      <c r="F66" s="141"/>
      <c r="G66" s="141">
        <f>E66*F66</f>
        <v>0</v>
      </c>
    </row>
    <row r="67" spans="1:7">
      <c r="A67" s="127"/>
      <c r="B67" s="132"/>
      <c r="C67" s="36"/>
      <c r="D67" s="132"/>
      <c r="E67" s="36"/>
      <c r="F67" s="141"/>
      <c r="G67" s="141"/>
    </row>
    <row r="68" spans="1:7">
      <c r="A68" s="143" t="s">
        <v>110</v>
      </c>
      <c r="B68" s="132" t="s">
        <v>111</v>
      </c>
      <c r="C68" s="132"/>
      <c r="D68" s="133"/>
      <c r="E68" s="36"/>
      <c r="F68" s="141"/>
      <c r="G68" s="141"/>
    </row>
    <row r="69" spans="1:7">
      <c r="A69" s="127"/>
      <c r="B69" s="132" t="s">
        <v>112</v>
      </c>
      <c r="C69" s="36"/>
      <c r="D69" s="126"/>
    </row>
    <row r="70" spans="1:7">
      <c r="A70" s="127"/>
      <c r="B70" s="132" t="s">
        <v>113</v>
      </c>
      <c r="C70" s="36"/>
      <c r="D70" s="133" t="s">
        <v>81</v>
      </c>
      <c r="E70" s="144">
        <v>380</v>
      </c>
      <c r="F70" s="141"/>
      <c r="G70" s="141">
        <f>E70*F70</f>
        <v>0</v>
      </c>
    </row>
    <row r="71" spans="1:7">
      <c r="A71" s="127"/>
      <c r="B71" s="132"/>
      <c r="C71" s="36"/>
      <c r="D71" s="133"/>
      <c r="E71" s="144"/>
      <c r="F71" s="141"/>
      <c r="G71" s="141"/>
    </row>
    <row r="72" spans="1:7">
      <c r="A72" s="139" t="s">
        <v>114</v>
      </c>
      <c r="B72" s="132" t="s">
        <v>115</v>
      </c>
      <c r="C72" s="132"/>
      <c r="D72" s="133"/>
      <c r="E72" s="36"/>
      <c r="F72" s="141"/>
      <c r="G72" s="141"/>
    </row>
    <row r="73" spans="1:7">
      <c r="A73" s="127"/>
      <c r="B73" s="132" t="s">
        <v>116</v>
      </c>
      <c r="C73" s="36"/>
      <c r="D73" s="133"/>
      <c r="E73" s="36"/>
      <c r="F73" s="141"/>
      <c r="G73" s="141"/>
    </row>
    <row r="74" spans="1:7">
      <c r="A74" s="127"/>
      <c r="B74" s="132" t="s">
        <v>117</v>
      </c>
      <c r="C74" s="36"/>
      <c r="D74" s="133" t="s">
        <v>81</v>
      </c>
      <c r="E74" s="144">
        <v>380</v>
      </c>
      <c r="F74" s="141"/>
      <c r="G74" s="141">
        <f>E74*F74</f>
        <v>0</v>
      </c>
    </row>
    <row r="75" spans="1:7">
      <c r="A75" s="127"/>
      <c r="B75" s="132"/>
      <c r="C75" s="36"/>
      <c r="D75" s="133"/>
      <c r="E75" s="144"/>
      <c r="F75" s="141"/>
      <c r="G75" s="141"/>
    </row>
    <row r="76" spans="1:7">
      <c r="A76" s="127" t="s">
        <v>118</v>
      </c>
      <c r="B76" s="36" t="s">
        <v>119</v>
      </c>
      <c r="C76" s="36"/>
      <c r="D76" s="133" t="s">
        <v>71</v>
      </c>
      <c r="E76" s="144">
        <v>60</v>
      </c>
      <c r="F76" s="141"/>
      <c r="G76" s="141">
        <f>E76*F76</f>
        <v>0</v>
      </c>
    </row>
    <row r="77" spans="1:7">
      <c r="A77" s="127"/>
      <c r="B77" s="36"/>
      <c r="C77" s="36"/>
      <c r="D77" s="133"/>
      <c r="E77" s="144"/>
      <c r="F77" s="141"/>
      <c r="G77" s="148"/>
    </row>
    <row r="78" spans="1:7">
      <c r="A78" s="127" t="s">
        <v>120</v>
      </c>
      <c r="B78" s="36" t="s">
        <v>121</v>
      </c>
      <c r="C78" s="36"/>
      <c r="D78" s="133" t="s">
        <v>81</v>
      </c>
      <c r="E78" s="144">
        <v>100</v>
      </c>
      <c r="F78" s="141"/>
      <c r="G78" s="141">
        <f>E78*F78</f>
        <v>0</v>
      </c>
    </row>
    <row r="79" spans="1:7">
      <c r="A79" s="127"/>
      <c r="B79" s="36"/>
      <c r="C79" s="36"/>
      <c r="D79" s="133"/>
      <c r="E79" s="144"/>
      <c r="F79" s="141"/>
      <c r="G79" s="148"/>
    </row>
    <row r="80" spans="1:7">
      <c r="A80" s="139"/>
      <c r="C80" s="36"/>
      <c r="D80" s="132"/>
      <c r="E80" s="36"/>
      <c r="F80" s="134"/>
      <c r="G80" s="129"/>
    </row>
    <row r="81" spans="1:7">
      <c r="A81" s="139"/>
      <c r="B81" s="132" t="s">
        <v>91</v>
      </c>
      <c r="C81" s="36"/>
      <c r="D81" s="132"/>
      <c r="E81" s="36"/>
      <c r="F81" s="134"/>
      <c r="G81" s="129">
        <f>SUM(G62:G80)</f>
        <v>0</v>
      </c>
    </row>
    <row r="82" spans="1:7">
      <c r="A82" s="139"/>
      <c r="B82" s="132"/>
      <c r="C82" s="36"/>
      <c r="D82" s="132"/>
      <c r="E82" s="36"/>
      <c r="F82" s="134"/>
      <c r="G82" s="129"/>
    </row>
    <row r="83" spans="1:7">
      <c r="A83" s="139"/>
      <c r="B83" s="132"/>
      <c r="C83" s="36"/>
      <c r="D83" s="132"/>
      <c r="E83" s="36"/>
      <c r="F83" s="134"/>
      <c r="G83" s="129"/>
    </row>
    <row r="84" spans="1:7">
      <c r="A84" s="130" t="s">
        <v>122</v>
      </c>
      <c r="B84" s="131" t="s">
        <v>123</v>
      </c>
      <c r="C84" s="36"/>
      <c r="D84" s="133"/>
      <c r="E84" s="36"/>
      <c r="F84" s="134"/>
      <c r="G84" s="134"/>
    </row>
    <row r="85" spans="1:7">
      <c r="A85" s="130"/>
      <c r="B85" s="131"/>
      <c r="C85" s="36"/>
      <c r="D85" s="133"/>
      <c r="E85" s="36"/>
      <c r="F85" s="134"/>
      <c r="G85" s="134"/>
    </row>
    <row r="86" spans="1:7">
      <c r="A86" s="135" t="s">
        <v>64</v>
      </c>
      <c r="B86" s="136" t="s">
        <v>65</v>
      </c>
      <c r="C86" s="136"/>
      <c r="D86" s="133" t="s">
        <v>66</v>
      </c>
      <c r="E86" s="137" t="s">
        <v>67</v>
      </c>
      <c r="F86" s="138" t="s">
        <v>68</v>
      </c>
      <c r="G86" s="138" t="s">
        <v>69</v>
      </c>
    </row>
    <row r="87" spans="1:7">
      <c r="A87" s="127"/>
      <c r="B87" s="36"/>
      <c r="C87" s="36"/>
      <c r="D87" s="132"/>
      <c r="E87" s="36"/>
      <c r="F87" s="141"/>
      <c r="G87" s="141"/>
    </row>
    <row r="88" spans="1:7">
      <c r="A88" s="142" t="s">
        <v>124</v>
      </c>
      <c r="B88" s="132" t="s">
        <v>125</v>
      </c>
      <c r="C88" s="132"/>
      <c r="D88" s="133"/>
      <c r="E88" s="133"/>
      <c r="F88" s="141"/>
      <c r="G88" s="141"/>
    </row>
    <row r="89" spans="1:7">
      <c r="A89" s="146"/>
      <c r="B89" s="132" t="s">
        <v>126</v>
      </c>
      <c r="C89" s="132"/>
      <c r="D89" s="133"/>
      <c r="E89" s="133"/>
      <c r="F89" s="141"/>
      <c r="G89" s="141"/>
    </row>
    <row r="90" spans="1:7">
      <c r="A90" s="139"/>
      <c r="B90" s="132" t="s">
        <v>186</v>
      </c>
      <c r="C90" s="132"/>
      <c r="D90" s="133" t="s">
        <v>96</v>
      </c>
      <c r="E90" s="144">
        <v>10</v>
      </c>
      <c r="F90" s="141"/>
      <c r="G90" s="141">
        <f>E90*F90</f>
        <v>0</v>
      </c>
    </row>
    <row r="91" spans="1:7">
      <c r="A91" s="146"/>
      <c r="B91" s="132"/>
      <c r="C91" s="132"/>
      <c r="D91" s="133"/>
      <c r="E91" s="133"/>
      <c r="F91" s="141"/>
      <c r="G91" s="141"/>
    </row>
    <row r="92" spans="1:7">
      <c r="A92" s="142" t="s">
        <v>127</v>
      </c>
      <c r="B92" s="132" t="s">
        <v>128</v>
      </c>
      <c r="C92" s="132"/>
      <c r="D92" s="133"/>
      <c r="E92" s="132"/>
      <c r="F92" s="149"/>
      <c r="G92" s="141"/>
    </row>
    <row r="93" spans="1:7">
      <c r="A93" s="146"/>
      <c r="B93" s="132" t="s">
        <v>129</v>
      </c>
      <c r="C93" s="132"/>
      <c r="D93" s="133" t="s">
        <v>96</v>
      </c>
      <c r="E93" s="144">
        <v>4</v>
      </c>
      <c r="F93" s="141"/>
      <c r="G93" s="141">
        <f>E93*F93</f>
        <v>0</v>
      </c>
    </row>
    <row r="94" spans="1:7">
      <c r="A94" s="139"/>
      <c r="B94" s="132"/>
      <c r="C94" s="36"/>
      <c r="D94" s="133"/>
      <c r="E94" s="36"/>
      <c r="F94" s="141"/>
      <c r="G94" s="141"/>
    </row>
    <row r="95" spans="1:7">
      <c r="A95" s="139" t="s">
        <v>130</v>
      </c>
      <c r="B95" s="132" t="s">
        <v>131</v>
      </c>
      <c r="C95" s="36"/>
      <c r="D95" s="133"/>
      <c r="E95" s="36"/>
      <c r="F95" s="141"/>
      <c r="G95" s="141"/>
    </row>
    <row r="96" spans="1:7">
      <c r="A96" s="139"/>
      <c r="B96" s="132" t="s">
        <v>132</v>
      </c>
      <c r="C96" s="36"/>
      <c r="D96" s="133"/>
      <c r="E96" s="36"/>
      <c r="F96" s="141"/>
      <c r="G96" s="141"/>
    </row>
    <row r="97" spans="1:7">
      <c r="A97" s="139"/>
      <c r="B97" s="132" t="s">
        <v>133</v>
      </c>
      <c r="C97" s="36"/>
      <c r="D97" s="133" t="s">
        <v>71</v>
      </c>
      <c r="E97" s="36">
        <v>126</v>
      </c>
      <c r="F97" s="141"/>
      <c r="G97" s="141">
        <f>E97*F97</f>
        <v>0</v>
      </c>
    </row>
    <row r="98" spans="1:7">
      <c r="A98" s="139"/>
      <c r="B98" s="132"/>
      <c r="C98" s="36"/>
      <c r="D98" s="133"/>
      <c r="E98" s="36"/>
      <c r="F98" s="141"/>
      <c r="G98" s="141"/>
    </row>
    <row r="99" spans="1:7">
      <c r="A99" s="142" t="s">
        <v>134</v>
      </c>
      <c r="B99" s="132" t="s">
        <v>135</v>
      </c>
      <c r="C99" s="36"/>
      <c r="D99" s="133"/>
      <c r="E99" s="36"/>
      <c r="F99" s="141"/>
      <c r="G99" s="141"/>
    </row>
    <row r="100" spans="1:7">
      <c r="A100" s="146"/>
      <c r="B100" s="132" t="s">
        <v>136</v>
      </c>
      <c r="C100" s="36"/>
      <c r="D100" s="133"/>
      <c r="E100" s="36"/>
      <c r="F100" s="141"/>
      <c r="G100" s="141"/>
    </row>
    <row r="101" spans="1:7">
      <c r="A101" s="146"/>
      <c r="B101" s="132" t="s">
        <v>137</v>
      </c>
      <c r="C101" s="36"/>
      <c r="D101" s="133"/>
      <c r="E101" s="36"/>
      <c r="F101" s="141"/>
      <c r="G101" s="141"/>
    </row>
    <row r="102" spans="1:7">
      <c r="A102" s="139"/>
      <c r="B102" s="132" t="s">
        <v>138</v>
      </c>
      <c r="C102" s="36"/>
      <c r="D102" s="133"/>
      <c r="E102" s="36"/>
      <c r="F102" s="141"/>
      <c r="G102" s="141"/>
    </row>
    <row r="103" spans="1:7">
      <c r="A103" s="127"/>
      <c r="B103" s="132" t="s">
        <v>139</v>
      </c>
      <c r="C103" s="36"/>
      <c r="D103" s="133" t="s">
        <v>71</v>
      </c>
      <c r="E103" s="133">
        <v>13</v>
      </c>
      <c r="F103" s="141"/>
      <c r="G103" s="141">
        <f>E103*F103</f>
        <v>0</v>
      </c>
    </row>
    <row r="104" spans="1:7">
      <c r="A104" s="127"/>
      <c r="B104" s="132"/>
      <c r="C104" s="36"/>
      <c r="D104" s="133"/>
      <c r="E104" s="133"/>
      <c r="F104" s="141"/>
      <c r="G104" s="141"/>
    </row>
    <row r="105" spans="1:7">
      <c r="A105" s="127" t="s">
        <v>140</v>
      </c>
      <c r="B105" s="132" t="s">
        <v>141</v>
      </c>
      <c r="C105" s="36"/>
      <c r="D105" s="133"/>
      <c r="E105" s="133"/>
      <c r="F105" s="141"/>
      <c r="G105" s="141"/>
    </row>
    <row r="106" spans="1:7">
      <c r="A106" s="127"/>
      <c r="B106" s="132" t="s">
        <v>214</v>
      </c>
      <c r="C106" s="36"/>
      <c r="D106" s="133"/>
      <c r="E106" s="133"/>
      <c r="F106" s="141"/>
      <c r="G106" s="141"/>
    </row>
    <row r="107" spans="1:7">
      <c r="A107" s="127"/>
      <c r="B107" s="132" t="s">
        <v>142</v>
      </c>
      <c r="C107" s="36"/>
      <c r="D107" s="133"/>
      <c r="E107" s="133"/>
      <c r="F107" s="141"/>
      <c r="G107" s="141"/>
    </row>
    <row r="108" spans="1:7">
      <c r="A108" s="127"/>
      <c r="B108" s="132" t="s">
        <v>143</v>
      </c>
      <c r="C108" s="36"/>
      <c r="D108" s="133" t="s">
        <v>10</v>
      </c>
      <c r="E108" s="133">
        <v>4</v>
      </c>
      <c r="F108" s="141"/>
      <c r="G108" s="141">
        <f>E108*F108</f>
        <v>0</v>
      </c>
    </row>
    <row r="109" spans="1:7">
      <c r="A109" s="127"/>
      <c r="B109" s="132"/>
      <c r="C109" s="36"/>
      <c r="D109" s="133"/>
      <c r="E109" s="36"/>
      <c r="F109" s="141"/>
      <c r="G109" s="141"/>
    </row>
    <row r="110" spans="1:7">
      <c r="A110" s="127" t="s">
        <v>144</v>
      </c>
      <c r="B110" s="132" t="s">
        <v>187</v>
      </c>
      <c r="C110" s="36"/>
      <c r="D110" s="133"/>
      <c r="E110" s="36"/>
      <c r="F110" s="141"/>
      <c r="G110" s="141"/>
    </row>
    <row r="111" spans="1:7">
      <c r="A111" s="127"/>
      <c r="B111" s="132" t="s">
        <v>188</v>
      </c>
      <c r="C111" s="36"/>
      <c r="D111" s="133" t="s">
        <v>10</v>
      </c>
      <c r="E111" s="36">
        <v>4</v>
      </c>
      <c r="F111" s="141"/>
      <c r="G111" s="141">
        <f>E111*F111</f>
        <v>0</v>
      </c>
    </row>
    <row r="112" spans="1:7">
      <c r="A112" s="127"/>
      <c r="B112" s="132"/>
      <c r="C112" s="36"/>
      <c r="D112" s="133"/>
      <c r="E112" s="36"/>
      <c r="F112" s="141"/>
      <c r="G112" s="141"/>
    </row>
    <row r="113" spans="1:7">
      <c r="A113" s="142" t="s">
        <v>145</v>
      </c>
      <c r="B113" s="132" t="s">
        <v>146</v>
      </c>
      <c r="C113" s="36"/>
      <c r="D113" s="133"/>
      <c r="E113" s="36"/>
      <c r="F113" s="141"/>
      <c r="G113" s="141"/>
    </row>
    <row r="114" spans="1:7">
      <c r="A114" s="146"/>
      <c r="B114" s="132" t="s">
        <v>147</v>
      </c>
      <c r="C114" s="36"/>
      <c r="D114" s="133" t="s">
        <v>10</v>
      </c>
      <c r="E114" s="145">
        <v>4</v>
      </c>
      <c r="F114" s="141"/>
      <c r="G114" s="141">
        <f>E114*F114</f>
        <v>0</v>
      </c>
    </row>
    <row r="115" spans="1:7">
      <c r="A115" s="127"/>
      <c r="B115" s="132"/>
      <c r="C115" s="36"/>
      <c r="D115" s="133"/>
      <c r="E115" s="36"/>
      <c r="F115" s="141"/>
      <c r="G115" s="141"/>
    </row>
    <row r="116" spans="1:7">
      <c r="A116" s="146"/>
      <c r="B116" s="132"/>
      <c r="C116" s="36"/>
      <c r="D116" s="133"/>
      <c r="E116" s="145"/>
      <c r="F116" s="141"/>
      <c r="G116" s="141"/>
    </row>
    <row r="117" spans="1:7">
      <c r="A117" s="146"/>
    </row>
    <row r="118" spans="1:7">
      <c r="A118" s="127"/>
      <c r="B118" s="132" t="s">
        <v>91</v>
      </c>
      <c r="C118" s="36"/>
      <c r="D118" s="132"/>
      <c r="E118" s="36"/>
      <c r="F118" s="134"/>
      <c r="G118" s="129">
        <f>SUM(G88:G116)</f>
        <v>0</v>
      </c>
    </row>
    <row r="119" spans="1:7">
      <c r="A119" s="127"/>
      <c r="B119" s="132"/>
      <c r="C119" s="36"/>
      <c r="D119" s="133"/>
      <c r="E119" s="36"/>
      <c r="F119" s="141"/>
      <c r="G119" s="141"/>
    </row>
    <row r="120" spans="1:7">
      <c r="A120" s="127"/>
      <c r="B120" s="132"/>
      <c r="C120" s="36"/>
      <c r="D120" s="133"/>
      <c r="E120" s="36"/>
      <c r="F120" s="141"/>
      <c r="G120" s="141"/>
    </row>
    <row r="121" spans="1:7">
      <c r="A121" s="154" t="s">
        <v>148</v>
      </c>
      <c r="B121" s="131" t="s">
        <v>55</v>
      </c>
      <c r="C121" s="36"/>
      <c r="D121" s="133"/>
      <c r="E121" s="36"/>
      <c r="F121" s="141"/>
      <c r="G121" s="141"/>
    </row>
    <row r="122" spans="1:7">
      <c r="A122" s="127"/>
      <c r="B122" s="132"/>
      <c r="C122" s="36"/>
      <c r="D122" s="133"/>
      <c r="E122" s="36"/>
      <c r="F122" s="141"/>
      <c r="G122" s="141"/>
    </row>
    <row r="123" spans="1:7">
      <c r="A123" s="135" t="s">
        <v>64</v>
      </c>
      <c r="B123" s="136" t="s">
        <v>65</v>
      </c>
      <c r="C123" s="136"/>
      <c r="D123" s="133" t="s">
        <v>66</v>
      </c>
      <c r="E123" s="137" t="s">
        <v>67</v>
      </c>
      <c r="F123" s="138" t="s">
        <v>68</v>
      </c>
      <c r="G123" s="138" t="s">
        <v>69</v>
      </c>
    </row>
    <row r="124" spans="1:7">
      <c r="A124" s="127"/>
      <c r="B124" s="36"/>
      <c r="C124" s="36"/>
      <c r="D124" s="132"/>
      <c r="E124" s="36"/>
      <c r="F124" s="141"/>
      <c r="G124" s="141"/>
    </row>
    <row r="125" spans="1:7">
      <c r="A125" s="127" t="s">
        <v>149</v>
      </c>
      <c r="B125" s="20" t="s">
        <v>189</v>
      </c>
      <c r="D125" s="126"/>
    </row>
    <row r="126" spans="1:7">
      <c r="A126" s="127"/>
      <c r="B126" s="132" t="s">
        <v>190</v>
      </c>
      <c r="C126" s="36"/>
      <c r="D126" s="133" t="s">
        <v>10</v>
      </c>
      <c r="E126" s="36">
        <v>1</v>
      </c>
      <c r="F126" s="141"/>
      <c r="G126" s="141">
        <f>E126*F126</f>
        <v>0</v>
      </c>
    </row>
    <row r="127" spans="1:7">
      <c r="A127" s="127"/>
      <c r="B127" s="132"/>
      <c r="C127" s="36"/>
      <c r="D127" s="133"/>
      <c r="E127" s="36"/>
      <c r="F127" s="141"/>
      <c r="G127" s="148"/>
    </row>
    <row r="128" spans="1:7">
      <c r="A128" s="143" t="s">
        <v>150</v>
      </c>
      <c r="B128" s="20" t="s">
        <v>152</v>
      </c>
      <c r="D128" s="155" t="s">
        <v>215</v>
      </c>
      <c r="E128" s="20">
        <v>4</v>
      </c>
      <c r="F128" s="58"/>
      <c r="G128" s="141">
        <f>E128*F128</f>
        <v>0</v>
      </c>
    </row>
    <row r="129" spans="1:7">
      <c r="A129" s="143"/>
      <c r="D129" s="155"/>
      <c r="F129" s="58"/>
      <c r="G129" s="58"/>
    </row>
    <row r="130" spans="1:7">
      <c r="A130" s="127" t="s">
        <v>151</v>
      </c>
      <c r="B130" s="132" t="s">
        <v>198</v>
      </c>
      <c r="C130" s="36"/>
      <c r="D130" s="133"/>
      <c r="E130" s="36"/>
      <c r="F130" s="141"/>
      <c r="G130" s="141"/>
    </row>
    <row r="131" spans="1:7">
      <c r="A131" s="127"/>
      <c r="B131" s="132" t="s">
        <v>199</v>
      </c>
      <c r="C131" s="36"/>
      <c r="D131" s="133" t="s">
        <v>10</v>
      </c>
      <c r="E131" s="36">
        <v>2</v>
      </c>
      <c r="F131" s="141"/>
      <c r="G131" s="141">
        <f>E131*F131</f>
        <v>0</v>
      </c>
    </row>
    <row r="132" spans="1:7">
      <c r="A132" s="127"/>
      <c r="B132" s="132"/>
      <c r="C132" s="36"/>
      <c r="D132" s="133"/>
      <c r="E132" s="36"/>
      <c r="F132" s="141"/>
      <c r="G132" s="141"/>
    </row>
    <row r="133" spans="1:7">
      <c r="A133" s="143" t="s">
        <v>200</v>
      </c>
      <c r="B133" s="20" t="s">
        <v>153</v>
      </c>
      <c r="D133" s="155"/>
      <c r="F133" s="58"/>
      <c r="G133" s="156"/>
    </row>
    <row r="134" spans="1:7">
      <c r="A134" s="143"/>
      <c r="B134" s="20" t="s">
        <v>154</v>
      </c>
      <c r="D134" s="155" t="s">
        <v>76</v>
      </c>
      <c r="E134" s="20">
        <v>1</v>
      </c>
      <c r="F134" s="58"/>
      <c r="G134" s="141">
        <f>E134*F134</f>
        <v>0</v>
      </c>
    </row>
    <row r="135" spans="1:7">
      <c r="A135" s="143"/>
      <c r="D135" s="155"/>
      <c r="F135" s="58"/>
      <c r="G135" s="58"/>
    </row>
    <row r="136" spans="1:7">
      <c r="A136" s="143"/>
      <c r="D136" s="126"/>
      <c r="F136" s="58"/>
      <c r="G136" s="58"/>
    </row>
    <row r="137" spans="1:7">
      <c r="A137" s="143"/>
    </row>
    <row r="138" spans="1:7">
      <c r="A138" s="143"/>
      <c r="D138" s="126"/>
      <c r="F138" s="58"/>
      <c r="G138" s="58"/>
    </row>
    <row r="139" spans="1:7">
      <c r="A139" s="143"/>
      <c r="D139" s="126"/>
      <c r="F139" s="58"/>
      <c r="G139" s="58"/>
    </row>
    <row r="140" spans="1:7">
      <c r="A140" s="143"/>
      <c r="B140" s="132" t="s">
        <v>91</v>
      </c>
      <c r="C140" s="36"/>
      <c r="D140" s="133"/>
      <c r="E140" s="36"/>
      <c r="F140" s="141"/>
      <c r="G140" s="150">
        <f>SUM(G125:G136)</f>
        <v>0</v>
      </c>
    </row>
    <row r="141" spans="1:7">
      <c r="A141" s="127"/>
      <c r="B141" s="36"/>
      <c r="C141" s="36"/>
      <c r="D141" s="132"/>
      <c r="E141" s="36"/>
      <c r="F141" s="134"/>
      <c r="G141" s="134"/>
    </row>
    <row r="142" spans="1:7">
      <c r="A142" s="127"/>
      <c r="B142" s="36"/>
      <c r="C142" s="36"/>
      <c r="D142" s="132"/>
      <c r="E142" s="36"/>
      <c r="F142" s="134"/>
      <c r="G142" s="134"/>
    </row>
    <row r="143" spans="1:7">
      <c r="A143" s="127"/>
      <c r="B143" s="36"/>
      <c r="C143" s="36"/>
      <c r="D143" s="132"/>
      <c r="E143" s="36"/>
      <c r="F143" s="134"/>
      <c r="G143" s="129"/>
    </row>
    <row r="144" spans="1:7">
      <c r="A144" s="127"/>
      <c r="B144" s="157"/>
      <c r="C144" s="157"/>
      <c r="D144" s="131"/>
      <c r="E144" s="157"/>
      <c r="F144" s="129"/>
      <c r="G144" s="129"/>
    </row>
    <row r="145" spans="1:7">
      <c r="A145" s="127"/>
      <c r="B145" s="157"/>
      <c r="C145" s="157"/>
      <c r="D145" s="131"/>
      <c r="E145" s="157"/>
      <c r="F145" s="129"/>
      <c r="G145" s="129"/>
    </row>
    <row r="146" spans="1:7">
      <c r="A146" s="127"/>
      <c r="B146" s="36"/>
      <c r="C146" s="36"/>
      <c r="D146" s="132"/>
      <c r="E146" s="36"/>
      <c r="F146" s="134"/>
      <c r="G146" s="134"/>
    </row>
    <row r="147" spans="1:7">
      <c r="A147" s="127"/>
      <c r="B147" s="36"/>
      <c r="C147" s="36"/>
      <c r="D147" s="132"/>
      <c r="E147" s="36"/>
      <c r="F147" s="134"/>
      <c r="G147" s="134"/>
    </row>
    <row r="148" spans="1:7">
      <c r="A148" s="127"/>
      <c r="B148" s="36"/>
      <c r="C148" s="36"/>
      <c r="D148" s="132"/>
      <c r="E148" s="36"/>
      <c r="F148" s="134"/>
      <c r="G148" s="134"/>
    </row>
    <row r="149" spans="1:7">
      <c r="A149" s="127"/>
      <c r="B149" s="36"/>
      <c r="C149" s="36"/>
      <c r="D149" s="132"/>
      <c r="E149" s="36"/>
      <c r="F149" s="134"/>
      <c r="G149" s="134"/>
    </row>
    <row r="150" spans="1:7">
      <c r="A150" s="127"/>
      <c r="B150" s="36"/>
      <c r="C150" s="36"/>
      <c r="D150" s="132"/>
      <c r="E150" s="36"/>
      <c r="F150" s="134"/>
      <c r="G150" s="134"/>
    </row>
    <row r="151" spans="1:7">
      <c r="A151" s="127"/>
      <c r="B151" s="36"/>
      <c r="C151" s="36"/>
      <c r="D151" s="132"/>
      <c r="E151" s="36"/>
      <c r="F151" s="134"/>
      <c r="G151" s="134"/>
    </row>
    <row r="152" spans="1:7">
      <c r="A152" s="127"/>
      <c r="B152" s="36"/>
      <c r="C152" s="36"/>
      <c r="D152" s="132"/>
      <c r="E152" s="36"/>
      <c r="F152" s="134"/>
      <c r="G152" s="134"/>
    </row>
    <row r="153" spans="1:7">
      <c r="A153" s="127"/>
      <c r="B153" s="36"/>
      <c r="C153" s="36"/>
      <c r="D153" s="132"/>
      <c r="E153" s="36"/>
      <c r="F153" s="134"/>
      <c r="G153" s="134"/>
    </row>
    <row r="154" spans="1:7">
      <c r="A154" s="127"/>
      <c r="B154" s="36"/>
      <c r="C154" s="36"/>
      <c r="D154" s="132"/>
      <c r="E154" s="36"/>
      <c r="F154" s="134"/>
      <c r="G154" s="134"/>
    </row>
    <row r="155" spans="1:7">
      <c r="A155" s="127"/>
      <c r="B155" s="36"/>
      <c r="C155" s="36"/>
      <c r="D155" s="132"/>
      <c r="E155" s="36"/>
      <c r="F155" s="134"/>
      <c r="G155" s="134"/>
    </row>
    <row r="156" spans="1:7">
      <c r="A156" s="127"/>
      <c r="B156" s="36"/>
      <c r="C156" s="36"/>
      <c r="D156" s="132"/>
      <c r="E156" s="36"/>
      <c r="F156" s="134"/>
      <c r="G156" s="134"/>
    </row>
    <row r="157" spans="1:7">
      <c r="A157" s="127"/>
      <c r="B157" s="36"/>
      <c r="C157" s="36"/>
      <c r="D157" s="132"/>
      <c r="E157" s="36"/>
      <c r="F157" s="134"/>
      <c r="G157" s="134"/>
    </row>
    <row r="158" spans="1:7">
      <c r="A158" s="146"/>
      <c r="B158" s="132"/>
      <c r="C158" s="132"/>
      <c r="D158" s="132"/>
      <c r="E158" s="132"/>
      <c r="F158" s="149"/>
      <c r="G158" s="149"/>
    </row>
    <row r="159" spans="1:7">
      <c r="A159" s="146"/>
      <c r="B159" s="132"/>
      <c r="C159" s="132"/>
      <c r="D159" s="132"/>
      <c r="E159" s="132"/>
      <c r="F159" s="149"/>
      <c r="G159" s="149"/>
    </row>
    <row r="160" spans="1:7">
      <c r="A160" s="146"/>
      <c r="B160" s="132"/>
      <c r="C160" s="132"/>
      <c r="D160" s="132"/>
      <c r="E160" s="132"/>
      <c r="F160" s="149"/>
      <c r="G160" s="149"/>
    </row>
    <row r="161" spans="1:7">
      <c r="A161" s="130"/>
      <c r="B161" s="131"/>
      <c r="C161" s="132"/>
      <c r="D161" s="132"/>
      <c r="E161" s="132"/>
      <c r="F161" s="149"/>
      <c r="G161" s="149"/>
    </row>
    <row r="162" spans="1:7">
      <c r="A162" s="146"/>
      <c r="B162" s="132"/>
      <c r="C162" s="132"/>
      <c r="D162" s="132"/>
      <c r="E162" s="132"/>
      <c r="F162" s="149"/>
      <c r="G162" s="149"/>
    </row>
    <row r="163" spans="1:7">
      <c r="A163" s="139"/>
      <c r="B163" s="132"/>
      <c r="C163" s="132"/>
      <c r="D163" s="133"/>
      <c r="E163" s="132"/>
      <c r="F163" s="149"/>
      <c r="G163" s="149"/>
    </row>
    <row r="164" spans="1:7">
      <c r="A164" s="146"/>
      <c r="B164" s="132"/>
      <c r="C164" s="132"/>
      <c r="D164" s="133"/>
      <c r="E164" s="132"/>
      <c r="F164" s="149"/>
      <c r="G164" s="149"/>
    </row>
    <row r="165" spans="1:7">
      <c r="A165" s="146"/>
      <c r="B165" s="132"/>
      <c r="C165" s="132"/>
      <c r="D165" s="133"/>
      <c r="E165" s="133"/>
      <c r="F165" s="149"/>
      <c r="G165" s="149"/>
    </row>
    <row r="166" spans="1:7">
      <c r="A166" s="146"/>
      <c r="B166" s="132"/>
      <c r="C166" s="132"/>
      <c r="D166" s="132"/>
      <c r="E166" s="132"/>
      <c r="F166" s="149"/>
      <c r="G166" s="149"/>
    </row>
    <row r="167" spans="1:7">
      <c r="A167" s="146"/>
      <c r="B167" s="132"/>
      <c r="C167" s="132"/>
      <c r="D167" s="132"/>
      <c r="E167" s="132"/>
      <c r="F167" s="149"/>
      <c r="G167" s="149"/>
    </row>
    <row r="168" spans="1:7">
      <c r="A168" s="146"/>
      <c r="B168" s="132"/>
      <c r="C168" s="132"/>
      <c r="D168" s="132"/>
      <c r="E168" s="132"/>
      <c r="F168" s="149"/>
      <c r="G168" s="149"/>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Rekapitulacija</vt:lpstr>
      <vt:lpstr>URBANA OPREMA</vt:lpstr>
      <vt:lpstr>HORTIKULTURNA UREDITEV</vt:lpstr>
      <vt:lpstr>UREDITEV CESTE - del trga</vt:lpstr>
    </vt:vector>
  </TitlesOfParts>
  <Company>Občina Jesenice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Metka Zalokar</dc:creator>
  <cp:lastModifiedBy>Tea Jenkole</cp:lastModifiedBy>
  <cp:lastPrinted>2017-10-19T10:19:00Z</cp:lastPrinted>
  <dcterms:created xsi:type="dcterms:W3CDTF">2017-07-05T08:41:15Z</dcterms:created>
  <dcterms:modified xsi:type="dcterms:W3CDTF">2019-03-25T13:23:43Z</dcterms:modified>
</cp:coreProperties>
</file>